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4"/>
  </bookViews>
  <sheets>
    <sheet name="บัญชีสรุปโครงการ 66" sheetId="4" r:id="rId1"/>
    <sheet name="ย.คุณภาพชิต(1)" sheetId="26" r:id="rId2"/>
    <sheet name="แผนงานงบกลาง" sheetId="24" r:id="rId3"/>
    <sheet name="ย.2 แหล่งน้ำ" sheetId="19" r:id="rId4"/>
    <sheet name="ย.3 โครงกสร้าง" sheetId="2" r:id="rId5"/>
    <sheet name="ย.4 เศรษฐกิจ" sheetId="31" r:id="rId6"/>
    <sheet name="ย.5 การศึกษา" sheetId="8" r:id="rId7"/>
    <sheet name="ย.6(ทรัพยากร)" sheetId="30" r:id="rId8"/>
    <sheet name="ย.7 การปกครอง" sheetId="25" r:id="rId9"/>
    <sheet name="ครุภัณฑ์(หอยโข่ง)" sheetId="18" r:id="rId10"/>
    <sheet name="Sheet1" sheetId="23" r:id="rId11"/>
  </sheets>
  <definedNames>
    <definedName name="_xlnm.Print_Titles" localSheetId="9">'ครุภัณฑ์(หอยโข่ง)'!$9:$10</definedName>
    <definedName name="_xlnm.Print_Titles" localSheetId="2">แผนงานงบกลาง!$8:$9</definedName>
    <definedName name="_xlnm.Print_Titles" localSheetId="3">'ย.2 แหล่งน้ำ'!$10:$11</definedName>
    <definedName name="_xlnm.Print_Titles" localSheetId="4">'ย.3 โครงกสร้าง'!$9:$10</definedName>
    <definedName name="_xlnm.Print_Titles" localSheetId="5">'ย.4 เศรษฐกิจ'!$8:$9</definedName>
    <definedName name="_xlnm.Print_Titles" localSheetId="6">'ย.5 การศึกษา'!$8:$9</definedName>
    <definedName name="_xlnm.Print_Titles" localSheetId="7">'ย.6(ทรัพยากร)'!$8:$9</definedName>
    <definedName name="_xlnm.Print_Titles" localSheetId="8">'ย.7 การปกครอง'!$7:$8</definedName>
    <definedName name="_xlnm.Print_Titles" localSheetId="1">'ย.คุณภาพชิต(1)'!$8:$9</definedName>
  </definedNames>
  <calcPr calcId="144525"/>
</workbook>
</file>

<file path=xl/calcChain.xml><?xml version="1.0" encoding="utf-8"?>
<calcChain xmlns="http://schemas.openxmlformats.org/spreadsheetml/2006/main">
  <c r="D47" i="18" l="1"/>
  <c r="E41" i="4" l="1"/>
  <c r="E36" i="4"/>
  <c r="E33" i="4"/>
  <c r="E28" i="4"/>
  <c r="E20" i="4"/>
  <c r="E17" i="4"/>
  <c r="E15" i="4"/>
  <c r="E8" i="4"/>
  <c r="C36" i="4"/>
  <c r="C33" i="4"/>
  <c r="C28" i="4"/>
  <c r="C20" i="4"/>
  <c r="C17" i="4"/>
  <c r="C15" i="4"/>
  <c r="C8" i="4"/>
  <c r="C41" i="4" s="1"/>
  <c r="B33" i="4" l="1"/>
  <c r="B28" i="4"/>
  <c r="B20" i="4"/>
  <c r="B17" i="4"/>
  <c r="B15" i="4"/>
  <c r="B8" i="4"/>
  <c r="D36" i="4" l="1"/>
  <c r="D33" i="4"/>
  <c r="D28" i="4"/>
  <c r="D20" i="4"/>
  <c r="D17" i="4"/>
  <c r="D15" i="4"/>
  <c r="D8" i="4"/>
  <c r="N20" i="4"/>
  <c r="J16" i="4"/>
  <c r="J20" i="4" s="1"/>
  <c r="D41" i="4" l="1"/>
  <c r="D23" i="30"/>
  <c r="D47" i="8"/>
  <c r="D46" i="8"/>
  <c r="D50" i="25"/>
  <c r="D36" i="25"/>
  <c r="D36" i="8"/>
  <c r="D21" i="25"/>
  <c r="D51" i="8"/>
  <c r="D84" i="26"/>
  <c r="D67" i="26"/>
  <c r="D22" i="31"/>
  <c r="D38" i="18"/>
  <c r="D50" i="2" l="1"/>
  <c r="D49" i="2"/>
  <c r="D38" i="26" l="1"/>
  <c r="D48" i="26" l="1"/>
  <c r="D85" i="26"/>
  <c r="D108" i="26"/>
  <c r="D22" i="8"/>
  <c r="D29" i="24"/>
  <c r="I36" i="4" l="1"/>
</calcChain>
</file>

<file path=xl/sharedStrings.xml><?xml version="1.0" encoding="utf-8"?>
<sst xmlns="http://schemas.openxmlformats.org/spreadsheetml/2006/main" count="893" uniqueCount="398">
  <si>
    <t>บัญชีโครงการ/กิจกรรม/งบประมาณ</t>
  </si>
  <si>
    <t>ลำดับ</t>
  </si>
  <si>
    <t>โครงการ/กิจกรรม</t>
  </si>
  <si>
    <t>รายละเอียดของกิจกรรม</t>
  </si>
  <si>
    <t>งบประมาณ</t>
  </si>
  <si>
    <t>สถานที่ดำเนินการ</t>
  </si>
  <si>
    <t>ที่</t>
  </si>
  <si>
    <t>(ผลผลิต)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</si>
  <si>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</si>
  <si>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</si>
  <si>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</si>
  <si>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</si>
  <si>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</si>
  <si>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</si>
  <si>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</si>
  <si>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</si>
  <si>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</si>
  <si>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</si>
  <si>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</si>
  <si>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</si>
  <si>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อบต.บุ่งคล้า</t>
  </si>
  <si>
    <t>สำนักปลัด</t>
  </si>
  <si>
    <t>องค์การบริหารส่วนตำบลบุ่งคล้า  อำเภอเมืองชัยภูมิ  จังหวัดชัยภูมิ</t>
  </si>
  <si>
    <t>**************************</t>
  </si>
  <si>
    <t>ยุทธศาสตร์/แนวทางการพัฒนา</t>
  </si>
  <si>
    <t>จำนวนโครงการ</t>
  </si>
  <si>
    <t>คิดเป็นร้อยละของ</t>
  </si>
  <si>
    <t>จำนวนงบประมาณ</t>
  </si>
  <si>
    <t>หน่วยดำเนินการ</t>
  </si>
  <si>
    <t>ที่ดำเนินการ</t>
  </si>
  <si>
    <t>โครงการทั้งหมด</t>
  </si>
  <si>
    <t>งบประมาณทั้งหมด</t>
  </si>
  <si>
    <t xml:space="preserve">บัญชีโครงการ/กิจกรรม/งบประมาณ  </t>
  </si>
  <si>
    <t>5. ยุทธศาสตร์การพัฒนาด้านการศึกษา  ศานา  ประเพณี   วัฒนธรรมและการท่องเที่ยว</t>
  </si>
  <si>
    <t xml:space="preserve">ส่วนที่ 2  </t>
  </si>
  <si>
    <t>กองช่าง</t>
  </si>
  <si>
    <t>แผนงานบริหารงานทั่วไป</t>
  </si>
  <si>
    <t>โครงการปลูกจิตสำนึก คุณธรรม จริยธรรม</t>
  </si>
  <si>
    <t>ในการป้องกันและปราบปรามการทุจริต</t>
  </si>
  <si>
    <t>คอรัปชั่น</t>
  </si>
  <si>
    <t>2) แต่งตั้งคณะทำงานผู้รับผิดชอบ</t>
  </si>
  <si>
    <t>1) จัดทำโครงการเพื่อขออนุมัติจากผู้บริหารท้องถิ่น</t>
  </si>
  <si>
    <t>3) ประสานกับหน่วยงานเพื่อจัดหาวิทยากร</t>
  </si>
  <si>
    <t>กิจกรรมเทิดพระเกียรติ /เฉลิมพระเกียรติ/</t>
  </si>
  <si>
    <t>เฉลิมพระชนมพรรษา  พระมหากษัตริย์ไทยและ</t>
  </si>
  <si>
    <t>4) ประชุม/อบรมให้ความรู้</t>
  </si>
  <si>
    <t>1) เสนอขออนุมัติโครงการต่อผู้บริหาร</t>
  </si>
  <si>
    <t>(ค่าอาหารกลางวัน ศพด.)</t>
  </si>
  <si>
    <t>โครงการสืบสานวัฒนธรรมประเพณีงาน</t>
  </si>
  <si>
    <t>โครงการรณรงค์และป้องกันโรคไข้เลือดออก</t>
  </si>
  <si>
    <t>4) จัดทำป้ายโครงการ</t>
  </si>
  <si>
    <t>2) แต่งตั้งคณะทำงานตามโครงการ</t>
  </si>
  <si>
    <t>2) ประสานจัดหาวิทยากร</t>
  </si>
  <si>
    <t>3) จัดหาวัสดุ อุปกรณ์</t>
  </si>
  <si>
    <t>3) ประชุม / อบรมให้ความรู้/ฝึกปฏิบัติ</t>
  </si>
  <si>
    <t>กอง</t>
  </si>
  <si>
    <t>สวัสดิการ</t>
  </si>
  <si>
    <t>4) สรุปรายงานผลการดำเนินงาน</t>
  </si>
  <si>
    <t>5) สรุปผลผลการดำเนินงานตามโครงการ</t>
  </si>
  <si>
    <t>1) ขออนุมัติเบิกจ่ายเงินงบประมาณ</t>
  </si>
  <si>
    <t>การจ่ายเบี้ยยังชีพผู้สูงอายุ</t>
  </si>
  <si>
    <t>การจ่ายเบี้ยยังชีพผู้พิการ</t>
  </si>
  <si>
    <t>การจ่ายเบี้ยยังชีพผู้ป่วยเอดส์</t>
  </si>
  <si>
    <t>2) จ่ายเงินงบประมาณ</t>
  </si>
  <si>
    <t>ศพด.</t>
  </si>
  <si>
    <t>ม.1 - 12</t>
  </si>
  <si>
    <t>1) จัดทำบันทึกข้อตกลง</t>
  </si>
  <si>
    <t>2) บันทึกขออนุมัติเบิก-จ่าย งบประมาณ</t>
  </si>
  <si>
    <t>หน่วยงาน</t>
  </si>
  <si>
    <t>รับผิดชอบ</t>
  </si>
  <si>
    <t>แบบ ผด.01</t>
  </si>
  <si>
    <t>แบบ ผด.02</t>
  </si>
  <si>
    <t>แบบ ผด. 02</t>
  </si>
  <si>
    <t>แบบ ผด.02/1</t>
  </si>
  <si>
    <t>1. ครุภัณฑ์สำนักงาน</t>
  </si>
  <si>
    <t>ครุภัณฑ์</t>
  </si>
  <si>
    <t>รายละเอียดของครุภัณฑ์</t>
  </si>
  <si>
    <t>รับผิดชอบหลัก</t>
  </si>
  <si>
    <t>กองสวัสดิการ</t>
  </si>
  <si>
    <t>กองการศึกษา</t>
  </si>
  <si>
    <t>6.1  แผนงานการเกษตร</t>
  </si>
  <si>
    <t>7.1   แผนงานบริหารงานทั่วไป</t>
  </si>
  <si>
    <t>รวมทั้งสิ้น</t>
  </si>
  <si>
    <t>โครงการเทิดทูนสถาบันพระมหากษัตริย์</t>
  </si>
  <si>
    <t>–</t>
  </si>
  <si>
    <t>หมู่ที่ 1-12</t>
  </si>
  <si>
    <t>โครงการสนับสนุนค่าใช้จ่ายในการบริหารสถานศึกษา</t>
  </si>
  <si>
    <t>2) จัดกิจกรรมส่งเสริมการเรียนรู้พัฒนาผู้เรียน</t>
  </si>
  <si>
    <t>(ค่าเครื่องแบบนักเรียน)</t>
  </si>
  <si>
    <t>(ค่าจัดการเรียนการสอนรายหัว)</t>
  </si>
  <si>
    <t>2) จัดหาชุดเครื่องแบบนักเรียน</t>
  </si>
  <si>
    <t>(ค่าหนังสือเรียน)</t>
  </si>
  <si>
    <t>2) จัดหาหนังสือเรียนให้กับเด็กนักเรียน</t>
  </si>
  <si>
    <t>(ค่าอุปกรณ์การเรียน)</t>
  </si>
  <si>
    <t>2) จัดหาอุปกรณ์ให้กับเด็กนักเรียน</t>
  </si>
  <si>
    <t>2) จัดหาอาหารกลางวันให้กับเด็กนักเรียน</t>
  </si>
  <si>
    <t>งานบริหารงานทั่วไป</t>
  </si>
  <si>
    <t>หมู่ที่ 4</t>
  </si>
  <si>
    <t>พนักงานส่วนท้องถิ่น</t>
  </si>
  <si>
    <t>โครงการอบรมเยาวชนร่วมใจต้านภัยยาเสพติด</t>
  </si>
  <si>
    <t>โครงการอบรมสร้างงานสร้างอาชีพผู้สูงอายุ</t>
  </si>
  <si>
    <t>ผู้ด้อยโอกาส ผู้พิการและกลุ่มสตรี</t>
  </si>
  <si>
    <t>เงินสมทบกองทุนประกันสังคม</t>
  </si>
  <si>
    <t>เงินสมทบกองทุนเงินทดแทน</t>
  </si>
  <si>
    <t>สำรองจ่าย</t>
  </si>
  <si>
    <t>เงินสมทบกองทุนหลักประกันสุขภาพ</t>
  </si>
  <si>
    <t>เงินสมทบกองทุนบำเหน็จบำนาญข้าราชการ</t>
  </si>
  <si>
    <t>ส่วนท้องถิ่น (กบท.)</t>
  </si>
  <si>
    <t>(ค่ากิจกรรมพัฒนาผู้เรียน)</t>
  </si>
  <si>
    <t>บุญเดือนหก งานเจ้าพ่อพระยาแล</t>
  </si>
  <si>
    <t>1) สนับสนุนงบประมาณให้กับ ศพด.</t>
  </si>
  <si>
    <t>3) ดำเนินงานตามโครงการ/กิจกรรม</t>
  </si>
  <si>
    <t xml:space="preserve">อุดหนุนโครงการอาหารกลางวัน </t>
  </si>
  <si>
    <t>บัญชีจำนวนครุภัณฑ์สำหรับที่ไม่ได้ดำเนินการตามโครงการพัฒนาท้องถิ่น</t>
  </si>
  <si>
    <t>5. ยุทธศาสตร์การพัฒนาด้านการศึกษา  ศาสนาประเพณี วัฒนธรรมและการท่องเที่ยว</t>
  </si>
  <si>
    <t>บัญชีสรุปจำนวนโครงการและงบประมาณ</t>
  </si>
  <si>
    <t>พ.ศ. 2564</t>
  </si>
  <si>
    <t>การยุติความรุนแรงในครอบครัว</t>
  </si>
  <si>
    <t>โครงการเสริมสร้างความเข้มแข็งของบทบาทสตรี</t>
  </si>
  <si>
    <t>โครงการเฝ้าระวังป้องกันโรคติดต่ออุบัติใหม่หรือ</t>
  </si>
  <si>
    <t>อุบัติซ้ำ</t>
  </si>
  <si>
    <t>อุดหนุนศูนย์ปฏิบัติการร่วมในการช่วยเหลือประชาชน</t>
  </si>
  <si>
    <t>ขององค์กรปกครองส่วนท้องถิ่น อำเภอเมืองชัยภูมิ</t>
  </si>
  <si>
    <t>บริหารงานทั่วไป</t>
  </si>
  <si>
    <t>แผนการดำเนินงาน  ประจำปีงบประมาณ พ.ศ. 2565</t>
  </si>
  <si>
    <t>หมู่ที่ 1</t>
  </si>
  <si>
    <t>หมู่ที่ 5</t>
  </si>
  <si>
    <t>หมู่ที่ 9</t>
  </si>
  <si>
    <t>หมู่ที่ 12</t>
  </si>
  <si>
    <t>พ.ศ. 2565</t>
  </si>
  <si>
    <t>โครงการบริหารจัดการขยะตามหลัก 3RS</t>
  </si>
  <si>
    <t>3) ดำเนินงานตามโครงการ/กิจกรรม (ขบวนแห่บายสี)</t>
  </si>
  <si>
    <t>รวม</t>
  </si>
  <si>
    <t>2) จัดหาสื่อ วัสดุการเรียนการสอนให้กับเด็กนักเรียน</t>
  </si>
  <si>
    <t>รวมครุภัณฑ์ทั้งสิ้น</t>
  </si>
  <si>
    <t xml:space="preserve"> </t>
  </si>
  <si>
    <t>โครงการวันท้องถิ่นไทย</t>
  </si>
  <si>
    <t>2) ประสานกับหน่วยงานที่เกี่ยวข้อง</t>
  </si>
  <si>
    <t>3) ประชาสัมพันธ์โครงการ</t>
  </si>
  <si>
    <t>4) ดำเนินโครงการ</t>
  </si>
  <si>
    <t xml:space="preserve"> ประจำปีงบประมาณ พ.ศ.2566 (อบต.นาเสียว)</t>
  </si>
  <si>
    <t>แผนการดำเนินงาน  ประจำปีงบประมาณ พ.ศ. 2566</t>
  </si>
  <si>
    <t>พ.ศ. 2566</t>
  </si>
  <si>
    <t>เงินบำเหน็จลูกจ้างประจำ</t>
  </si>
  <si>
    <t xml:space="preserve">  (1) แผนงานบริหารงานทั่วไป</t>
  </si>
  <si>
    <t>โครงการฝึกอบรมชุดปฏิบัติการจิตอาสาภัยพิบัติ</t>
  </si>
  <si>
    <t>ประจำองค์กรปกครองส่วนท้องถิ่น</t>
  </si>
  <si>
    <t>พระบรมวาศานุวงศ์ทุกพระองค์ ตามวโรกาสต่างๆ</t>
  </si>
  <si>
    <t>โครงการอาหารกลางวันโรงเรียนในสังกัด สพฐ.</t>
  </si>
  <si>
    <t>1) ดำเนินการสำรวจจำนวนประชากรจำนวน</t>
  </si>
  <si>
    <t>สุนัข, แมว ในพื้นที่ทุกหมู่บ้านตำบลบุ่งคล้า</t>
  </si>
  <si>
    <t>2) จัดทำแผนการดำเนินงานเพื่อออกให้บริการ</t>
  </si>
  <si>
    <t>ประชาชน 12 หมู่บ้าน</t>
  </si>
  <si>
    <t>3) รายงานปศุสัตว์อำเภอเมืองชัยภูมิทราบจำนวน</t>
  </si>
  <si>
    <t>สุนัข,แมว และแผนดำเนินการ  รวมถึงประสาน</t>
  </si>
  <si>
    <t>เจ้าหน้าที่ปศุสัตว์เข้าร่วมโครงการฯในการออก</t>
  </si>
  <si>
    <t xml:space="preserve">ให้บริการประชาชน </t>
  </si>
  <si>
    <t>4)  เขียนโครงการเพื่อเสนอขออนุมัติโครงการฯ</t>
  </si>
  <si>
    <t>จากผู้บริหาร</t>
  </si>
  <si>
    <t>5) ดำเนินการจัดซื้อวัคซีน และอุปกรณ์ที่จำเป็นใน</t>
  </si>
  <si>
    <t>การดำเนินงาน</t>
  </si>
  <si>
    <t>1) เสนอแผนงาน/โครงการ/กิจกรรม</t>
  </si>
  <si>
    <t>2) แต่งตั้งคณะกรรมการดำเนินงานตามโครงการ</t>
  </si>
  <si>
    <t>4) จัดหางบประมาณ จัดซื้อ/จัดจ้างตามระเบียบ</t>
  </si>
  <si>
    <t>5) ประชาสัมพันธ์โครงการและประสานงานกับ</t>
  </si>
  <si>
    <t>หน่วยงานที่เกี่ยวข้อง</t>
  </si>
  <si>
    <t>6) ดำเนินการตามโครงการ/กิจกรรม</t>
  </si>
  <si>
    <t>7) ติดตามผลการดำเนินงาน</t>
  </si>
  <si>
    <t>8) สรุปและรายงานผลการดำเนินงาน</t>
  </si>
  <si>
    <t>2) จัดทำแผนอบรม</t>
  </si>
  <si>
    <t>โครงการควบคุมโรคหนอนพยาธิ ตามพระปณิธานสมเด็จ</t>
  </si>
  <si>
    <t>พระเทพรัตนราชสุดา สยามบรมราชกุมารี</t>
  </si>
  <si>
    <t>1) ขอเสนอดครงการเพื่ออนุมัติงบประมาณ</t>
  </si>
  <si>
    <t>2) จัดทำบันทึกข้อตกลง</t>
  </si>
  <si>
    <t>3) บันทึกขออนุมัติเบิก-จ่าย งบประมาณ</t>
  </si>
  <si>
    <t>4) ดำนินงานตามโครงการ</t>
  </si>
  <si>
    <t xml:space="preserve">    - อบรมให้ความรู้</t>
  </si>
  <si>
    <t xml:space="preserve">    - คัดกรองร่วมกับ อสม./รพ.สต. ตรวจอุจาระ</t>
  </si>
  <si>
    <t>5) ติดตามและประเมินผลโครงการ</t>
  </si>
  <si>
    <t>6) รายงานสรุปผลโครงการ</t>
  </si>
  <si>
    <t>โครงการป้องกันและแก้ไขไอโอดีน ตามพระปณิธาน</t>
  </si>
  <si>
    <t>สมเด็จพระเทพรัตนราชสุดาฯ สยามบรมราชกุมารี</t>
  </si>
  <si>
    <t xml:space="preserve">    - มอบเกลือไอโอดีน</t>
  </si>
  <si>
    <t>โครงการรณรงค์ป้องกันและแก้ไขปัญหายาเสพติด</t>
  </si>
  <si>
    <t xml:space="preserve">TO BE Number One (เป็นหนึ่งไม่พึ่งยาเสพติด)  </t>
  </si>
  <si>
    <t xml:space="preserve">ตามพระปณิธานทูลกระหม่อมหญิงอุบลรัตน์ราชกัญญา </t>
  </si>
  <si>
    <t>สิริวัฒนาพรรณวดี</t>
  </si>
  <si>
    <t xml:space="preserve">    - กิจกรรมออกกำลังกายทุกหมู่บ้าน</t>
  </si>
  <si>
    <t>4) สรุปและรายงานผลการดำเนินงาน</t>
  </si>
  <si>
    <t>โครงการให้ความช่วยเหลือประชาชนด้านสวัสดิการ</t>
  </si>
  <si>
    <t>ส่งเสริมและพัฒนาคุณภาพชีวิต</t>
  </si>
  <si>
    <t>ด้านการส่งเสริมและพัฒนาคุณภาพชีวิตตามงานศูนย์</t>
  </si>
  <si>
    <t>ช่วยเหลือประชาชนขององค์กรปกครองส่วนท้องถิ่น</t>
  </si>
  <si>
    <t>ประสบปัญหาทางสังคมในเขตองค์การบริหารส่วน</t>
  </si>
  <si>
    <t>ตำบลบุ่งคล้า</t>
  </si>
  <si>
    <t>การช่วยเหลือประชาชนตำบลบุ่งคล้าตามอำนาจหน้าที่</t>
  </si>
  <si>
    <t>ขององค์กรปกครองส่วนท้องถิ่น หรือตามหลักเกณฑ์ของ</t>
  </si>
  <si>
    <t>กระทรวงการพัฒนาสังคมและความมั่นคงของมนุษย์</t>
  </si>
  <si>
    <t>1. จัดอบรมให้ความรู้เกี่ยวกับการคัดแยกขยะในครัวเรือน</t>
  </si>
  <si>
    <t xml:space="preserve">2. การจัดตั้งธนาคารขยะหมู่บ้าน </t>
  </si>
  <si>
    <t>3 กิจกรรมผ้าป่าขยะ</t>
  </si>
  <si>
    <t>ม..1-12</t>
  </si>
  <si>
    <t>โครงการฝึกอบรมให้ความรู้การผลิตปุ๋ยอินทรีย์ชีวภาพ</t>
  </si>
  <si>
    <t>โครงการสื่อสร้างสรรค์ สร้างรายได้ สร้างอาชีพ</t>
  </si>
  <si>
    <t>โครงการสืบสานประเพณีวันสงกรานต์</t>
  </si>
  <si>
    <t>โครงการแข่งขันกีฬาท้องถิ่นสัมพันธ์</t>
  </si>
  <si>
    <t>โครงการแข่งขันกีฬาประชาชนตำบลบุ่งคล้า</t>
  </si>
  <si>
    <t>ต้านยาเสพติด</t>
  </si>
  <si>
    <t>โครงการจัดกิจกรรมงานวันเด็กแห่งชาติ</t>
  </si>
  <si>
    <t>2.1  แผนงานอุตสาหกรรมและการโยธา (งานที่ดินและสิ่งก่อสร้าง)</t>
  </si>
  <si>
    <t>โครงการติดตั้งไฟฟ้าแสงสว่าง  บ้านขวาน้อย</t>
  </si>
  <si>
    <t xml:space="preserve"> − รหัสสายทาง ชย.ถ.99-001 บ้านขวาน้อย</t>
  </si>
  <si>
    <t xml:space="preserve"> -บ้านบุ่งคล้า หมู่ที่ 1</t>
  </si>
  <si>
    <t xml:space="preserve"> − ชนิดเสาสูง 9.00 ม. หลอดโซเดี่ยมความดัน</t>
  </si>
  <si>
    <t xml:space="preserve">ไอสูง 250 วัตต์ (กิ่งเดี่ยว) จำนวน 8 ต้น </t>
  </si>
  <si>
    <t>ระยะห่างเสา 30.00 ม.</t>
  </si>
  <si>
    <t xml:space="preserve">โครงการติดตั้งไฟฟ้าแสงสว่าง  บ้านบุ่งคล้า </t>
  </si>
  <si>
    <t>− รหัสสายทาง ชย.ถ.99-047 หน้าวัดตาลเดี่ยว</t>
  </si>
  <si>
    <t xml:space="preserve"> -โรงเรียนชุมชนบ้านบุ่งคล้าวิทยา  หมู่ที่ 11</t>
  </si>
  <si>
    <t xml:space="preserve">ไอสูง 250 วัตต์ (กิ่งเดี่ยว) จำนวน 10 ต้น </t>
  </si>
  <si>
    <t xml:space="preserve">โครงการติดตั้งไฟฟ้าแสงสว่าง  บ้านสัมพันธ์ </t>
  </si>
  <si>
    <t xml:space="preserve"> -บ้านบุ่งคล้า หมู่ที่ 5</t>
  </si>
  <si>
    <t xml:space="preserve">ไอสูง 250 วัตต์ (กิ่งเดี่ยว) จำนวน 9 ต้น </t>
  </si>
  <si>
    <t xml:space="preserve"> -บ้านบุ่งคล้า หมู่ที่ 9</t>
  </si>
  <si>
    <t xml:space="preserve">โครงการติดตั้งไฟฟ้าแสงสว่าง  บ้านหัวนา </t>
  </si>
  <si>
    <t xml:space="preserve"> -บ้านบุ่งคล้า หมู่ที่ 6</t>
  </si>
  <si>
    <t>โครงการติดตั้งไฟฟ้าแสงสว่างโคมไฟโซล่าเซลล์</t>
  </si>
  <si>
    <t>บ้านกุดโง้ง ม.4 - สายทาง บุ่งคล้า-กุดตุ้ม</t>
  </si>
  <si>
    <t xml:space="preserve"> − ชนิดเสาสูง 6.00 ม. โคมไฟโซล่าเซลล์ ความ</t>
  </si>
  <si>
    <t xml:space="preserve">สว่างของหลอดไฟ (lumen) ไม่น้อยกว่า 4,000 lm </t>
  </si>
  <si>
    <t>15.00 เมตร</t>
  </si>
  <si>
    <t>ชนิด 1 กิ่งโคม จำนวน 14 ต้น ระยะระหว่างเสา 15.00 เมตร</t>
  </si>
  <si>
    <t>บ้านโนนหัวนา ม.8 - สายทาง บุ่งคล้า-กุดตุ้ม</t>
  </si>
  <si>
    <t xml:space="preserve">ชนิด 1 กิ่งโคม จำนวน 15 ต้น ระยะระหว่างเสา </t>
  </si>
  <si>
    <t>บ้านบุ่งคล้า ม.12 - สายทาง บุ่งคล้า - กุดตุ้ม</t>
  </si>
  <si>
    <t xml:space="preserve"> − ชนิดเสาสูง 6.00 ม.โคมไฟโซล่าเซลล์ ความสว่าง</t>
  </si>
  <si>
    <t xml:space="preserve">ของหลอดไฟ (lumen)  ไม่น้อยกว่า 4,000 lm </t>
  </si>
  <si>
    <t>บ้านสัมพันธ์ ม.9 - รหัสสายทาง ชย.ถ.99-001</t>
  </si>
  <si>
    <t>สายทางบ้านขวาน้อย-บุ่งคล้า</t>
  </si>
  <si>
    <t xml:space="preserve">ชนิด 1 กิ่งโคม จำนวน 31 ต้น ระยะระหว่างเสา </t>
  </si>
  <si>
    <t>โครงการติดตั้งไฟฟ้าแสงสว่างโคมไฟโซล่า</t>
  </si>
  <si>
    <t xml:space="preserve">เซลล์ บ้านหนองฉิม ม.2− รหัสสายทาง </t>
  </si>
  <si>
    <t>ชย.ถ.99-061 บ้านหนองฉิม -โรงเรียน</t>
  </si>
  <si>
    <t>ชุมชนบ้านบุ่งคล้าวิทยา</t>
  </si>
  <si>
    <t>หมู่ที่ 2</t>
  </si>
  <si>
    <t xml:space="preserve">สว่างของหลอดไฟ(lumen)  ไม่น้อยกว่า 4,000 lm </t>
  </si>
  <si>
    <t xml:space="preserve">ชนิด 1 กิ่งโคม จำนวน 30 ต้น ระยะระหว่างเสา </t>
  </si>
  <si>
    <t>โครงการปรับปรุงระบบประปาหมู่บ้าน บ้าน</t>
  </si>
  <si>
    <t>บุ่งคล้า หมู่ที่ 11 ด้วยระบบสูบน้ำพลังงาน</t>
  </si>
  <si>
    <t>แสงอาทิตย์</t>
  </si>
  <si>
    <t xml:space="preserve"> - ขนาดกำลังไฟฟ้าไม่ต่ำกว่า 5,000 วัตต์ </t>
  </si>
  <si>
    <t>จำนวน 1 ชุด</t>
  </si>
  <si>
    <t>หมู่ที่ 11</t>
  </si>
  <si>
    <t>หมู่ที่ 6</t>
  </si>
  <si>
    <t>หมู่ที่ 8</t>
  </si>
  <si>
    <t>ตามแนวทางปรัชญาเศรษฐกิจพอเพียง</t>
  </si>
  <si>
    <t>สมเด็จพระเทพรัตนราชสุดาฯสยามบรมราชกุมารี</t>
  </si>
  <si>
    <t>โครงการอนุรักษ์พันธุ์พืชอันเนื่องมาจากพระราชดำริ</t>
  </si>
  <si>
    <t>โครงการรักษ์น้ำ รักป่า รักษาแผ่นดิน</t>
  </si>
  <si>
    <t>1) รับสมัครผู้มีความประสงค์เข้ารับการอบรม</t>
  </si>
  <si>
    <t>2) ประชุมคณะกรรมการและปรึกษาหารือส่วนงานที่</t>
  </si>
  <si>
    <t>เกี่ยวข้องพร้อมประสานงาน</t>
  </si>
  <si>
    <t>3) ประชาสัมพันธ์โครงการ/ดำเนินโครงการ</t>
  </si>
  <si>
    <t>4) ติดตามและรายงานผลการดำเนินงาน</t>
  </si>
  <si>
    <t xml:space="preserve">๒. ประสานจัดเตรียมเอกสาร และวัสดุฝึกอบรม </t>
  </si>
  <si>
    <t xml:space="preserve">5. ประเมินผลกิจกรรม </t>
  </si>
  <si>
    <t>หรือประชาชน ที่สนใจเข้ารับการฝึกอบรม</t>
  </si>
  <si>
    <t>๑. ประชาสัมพันธ์โครงการและประสานงานกลุ่มเกษตรกร</t>
  </si>
  <si>
    <t xml:space="preserve">อำนวยความสะดวก </t>
  </si>
  <si>
    <t>๓. จัดเตรียมงาน ประสานงาน สถานที่ อุปกรณ์ และสิ่ง</t>
  </si>
  <si>
    <t>ผลิตปุ๋ยอินทรีย์ชีวภาพ</t>
  </si>
  <si>
    <t>4. ดำเนินการจัดฝึกอบรมเชิงวิชาการ และสาธิตการ</t>
  </si>
  <si>
    <t>-  แต่งตั้งคณะกรรมการรับผิดชอบโครงการ</t>
  </si>
  <si>
    <t>-  เสนอโครงการเพื่อขออนุมัติ</t>
  </si>
  <si>
    <t xml:space="preserve"> - ประชุมชี้แจงคณะกรรมการและกำหนดพื้นที่ของโครงการ</t>
  </si>
  <si>
    <t xml:space="preserve"> - จัดเตรียมสถานที่ในพื้นที่ตำบลบุ่งคล้า</t>
  </si>
  <si>
    <t xml:space="preserve"> - ประชาสัมพันธ์โครงการ</t>
  </si>
  <si>
    <t xml:space="preserve"> - ดำเนินกิจกรรม/รายงานสรุปผลโครงการ</t>
  </si>
  <si>
    <t xml:space="preserve"> -  ประชุมชี้แจงคณะกรรมการและกำหนดพื้นที่ของโครงการ</t>
  </si>
  <si>
    <t xml:space="preserve"> -  เสนอโครงการเพื่อขออนุมัติ</t>
  </si>
  <si>
    <t xml:space="preserve"> -  แต่งตั้งคณะกรรมการรับผิดชอบโครงการ</t>
  </si>
  <si>
    <t xml:space="preserve"> - ดำเนินกิจกรรมตามโครงการ</t>
  </si>
  <si>
    <t xml:space="preserve"> - รายงานสรุปผลโครงการ</t>
  </si>
  <si>
    <t>พื้นที่ตำบลบุ่งคล้า</t>
  </si>
  <si>
    <t>สูบน้ำได้ 3,800 ลิตรต่อนาที</t>
  </si>
  <si>
    <t>(1) เป็นเครื่องสูบน้ำแบบหอยโข่ง ใช้เครื่องยนต์ดีเซล</t>
  </si>
  <si>
    <t>(2) ขนาดท่อส่งไม่น้อยกว่า 6 นิ้ว (150 มิลลิเมตร)</t>
  </si>
  <si>
    <t>(3) สูบน้ำได้ไม่น้อยกว่าตามปริมาณที่กำหนด</t>
  </si>
  <si>
    <t xml:space="preserve">(4) ส่งน้ำได้สูงไม่น้อยกว่า 13.50 เมตร </t>
  </si>
  <si>
    <t>หรือประมาณ 45 ฟุต</t>
  </si>
  <si>
    <t>(5) อุปกรณ์ประกอบของเครื่องสูบน้ำและ</t>
  </si>
  <si>
    <t>ของเครื่องยนต์ต้องมีครบชุดพร้อมที่จะใช้งานได้</t>
  </si>
  <si>
    <t>1) เป็นท่อสูบน้ำแบบท่อพญานาต ขนาด 8 นิ้ว</t>
  </si>
  <si>
    <t>ชนิดเพลาใน หัวโต</t>
  </si>
  <si>
    <t>2) ใช้เครื่องยนต์ดีเซล 4 จังหวะ แบบสูบนอน</t>
  </si>
  <si>
    <t>ระยายความร้อนด้วยน้ำ</t>
  </si>
  <si>
    <t>3) มีกำลังไม่น้อยกว่า 11 แรงม้า ที่ 2,400 รอบ</t>
  </si>
  <si>
    <t>ต่อนาที</t>
  </si>
  <si>
    <t>4) ชนิดระบบการเผาไหม้ แบบไดเร็คอินเจคชั่น</t>
  </si>
  <si>
    <t>5) ขนาดสูบทีเส้นผ่าศูนย์กลางม้น้อยกว่า 8 นิ้ว</t>
  </si>
  <si>
    <t xml:space="preserve">ความยาวไม่น้อยกว่า 6 เมตร </t>
  </si>
  <si>
    <t>6) ตัวท่อสูบน้ำสเตนเลสแท้ เส้นผ่าศูนย์กาลาง</t>
  </si>
  <si>
    <t>ของแกนเพลาไม่น้อยกว่า 1 นิ้ว</t>
  </si>
  <si>
    <t xml:space="preserve">7) ตัวเครื่องติดตั้งหับแท่นเหล็กหนาแข็งแรง </t>
  </si>
  <si>
    <t>ขับเคลื่อนด้วยระบบมู่และสายพาน</t>
  </si>
  <si>
    <t>8. อุปกรณ์ประกอบ</t>
  </si>
  <si>
    <t xml:space="preserve">   (1) แท่นเหล็กเพื่อติดตั้งสูบน้ำ มีล้อสำหรับ</t>
  </si>
  <si>
    <t>เคลื่อนย้าย 2 ล้อ ขนาดกระทะล้อไม่น้อยกว่า 14 นิ้ว</t>
  </si>
  <si>
    <t xml:space="preserve">   (2) สายส่งน้ำชนิดผ้าใบ ขนาด 8 นิ้ว ยาวไม่น้อยกว่า 10 ม.</t>
  </si>
  <si>
    <t xml:space="preserve">  (1) แผนงานสาธารณสุข (งานบริการสาธารณและงานสาธารณสุขอื่น)</t>
  </si>
  <si>
    <t>ยุทธศาสตร์ที่ 2  การพัฒนาด้านแหล่งน้ำอุปโภค -บริโภค การเกษตร</t>
  </si>
  <si>
    <t>2.1  แผนงานการเกษตร</t>
  </si>
  <si>
    <t>ยุทธศาสตร์ที่ 1 การพัฒนาด้านการคุณภาพชีวิต สาธารณสุข สังคม และสาธารณสุข</t>
  </si>
  <si>
    <t>ยุทธศาสตร์ที่ 4 การพัฒนาด้านการพัฒนาเศรษฐกิจ รายได้และภูมิปัญญาท้องถิ่น</t>
  </si>
  <si>
    <t>โครงการป้องกันและควบคุมโรคพิษสุนัขบ้า ตามโครงการ</t>
  </si>
  <si>
    <t>สัตว์ปลอดโรคคนปลอดภัยจากพิษสุนัขบ้า ตามปณิธาน</t>
  </si>
  <si>
    <t>ศาสตราจารย์ คร.สมเด็จพระน้องนางเธอเจ้าฟ้าจุฬาภรณ์</t>
  </si>
  <si>
    <t>(2) แผนงานเคหะและชุมชน (งานกำจัดขยะมูลฝอยและสิ่งปฏิกูล)</t>
  </si>
  <si>
    <t>3) ประชุมหารือซักซ้อม วางแผน กำหนดพื้นที่</t>
  </si>
  <si>
    <t>เป้าหมาย</t>
  </si>
  <si>
    <t>4) ดำนินงานตามโครงการ/อบรมให้ความรู้</t>
  </si>
  <si>
    <t xml:space="preserve">ยุทธศาสตร์ที่ 3  การพัฒนาด้านโครงสร้างพื้นฐาน สาธารณูปโภค - สาธารณูปการ </t>
  </si>
  <si>
    <t>(3) แผนงานสร้างความเข้มแข็ง</t>
  </si>
  <si>
    <t>(4) แผนงานสังคมสงเคราะห์</t>
  </si>
  <si>
    <t xml:space="preserve"> (5) เงินอุดหนุน (องค์กรประชาชน)</t>
  </si>
  <si>
    <t>(1) แผนงานสร้างความเข้มแข็งของชุมชน</t>
  </si>
  <si>
    <t xml:space="preserve"> (2) แผนงานเคหะ (งานกำจัดขยะมูลฝอยและสิ่งปฏิกูล)</t>
  </si>
  <si>
    <t>(1)  แผนงานการศึกษา  (งานระดับก่อนวัยเรียนและประถมศึกษา)</t>
  </si>
  <si>
    <t>(2) แผนงานการศาสนาวัฒนธรรมและนันทนาการ (งานกีฬาและนันทนาการ)</t>
  </si>
  <si>
    <t>(3) แผนงานการศาสนาวัฒนธรรมและนันทนาการ (งานศาสนาและวัฒนธรรมท้องถิ่น)</t>
  </si>
  <si>
    <t>(4) เงินอุดหนุน</t>
  </si>
  <si>
    <t xml:space="preserve"> ยุทธศาสตร์ที่ 6 การพัฒนาด้านทรัพยากรธรรมชาติและสิ่งแวดล้อม</t>
  </si>
  <si>
    <t xml:space="preserve">  แผนงานการเกษตร </t>
  </si>
  <si>
    <t>(2) แผนงานสร้างความเข้มแข็ง</t>
  </si>
  <si>
    <t>โครงการป้องกันและลดอุบัติเหตุทางถนนในช่วง</t>
  </si>
  <si>
    <t>เทศกาล</t>
  </si>
  <si>
    <t>โครงการส่งเสิรมพัฒนาศักยภาพผู้นำชุมชน,</t>
  </si>
  <si>
    <t>(3) แผนงานรักษาความสงบภายใน</t>
  </si>
  <si>
    <t>1)ประชุมชี้แจงผู้เกี่ยวข้องทราบ</t>
  </si>
  <si>
    <t>2)-ชี้แจงรายละเอียดต่าง ๆ  และข้อตกลงร่วมกัน</t>
  </si>
  <si>
    <t>3) ขออนุมัติโครงการ,ประสานวิทยากร</t>
  </si>
  <si>
    <t>4) เตรียมกิจกรรม สถานที่ วัสดุอุปกรณ์</t>
  </si>
  <si>
    <t>5) จัดอบรมโดยวิทยากรผู้มีความรู้</t>
  </si>
  <si>
    <t>6)เดินทางไปศึกษาดูงานนอกสถานที่</t>
  </si>
  <si>
    <t>7) สรุปผลการดำเนินการ</t>
  </si>
  <si>
    <t xml:space="preserve"> ยุทธศาสตร์ที่ 7 การพัฒนาด้านการด้านบริหารจัดการปกครองที่ดี</t>
  </si>
  <si>
    <t>3) จัดโครงการ/กิจกรรมต่างๆตั้งจุดตรวจ/การสนับสนุน</t>
  </si>
  <si>
    <t>มีส่วนร่วมกับหน่วยงานอื่นในพื้นที่</t>
  </si>
  <si>
    <t>1) อุดหนุนเงินเพื่อเป็นค่าใช้จ่ายในจัดซื้อจัดจ้างอาหาร</t>
  </si>
  <si>
    <t>กลางวันแก่โรงเรียน สพฐ.</t>
  </si>
  <si>
    <t>3) จัดกิจกรรม/อบรมให้ความรู้ในการป้องกัน</t>
  </si>
  <si>
    <t>โรคอุบัติใหม่</t>
  </si>
  <si>
    <t>4.1   แผนงานสร้างความเข้มแข็ง</t>
  </si>
  <si>
    <t>4.2  แผนงานเคหะและชุมชน</t>
  </si>
  <si>
    <t xml:space="preserve">     5.1  แผนงานการศึกษา (งานระดับก่อนวัยเรียนและประถมศึกษา)</t>
  </si>
  <si>
    <t>7.2  แผนงานสร้างความเข้มแข็ง</t>
  </si>
  <si>
    <t>7.3  แผนงานรักษาความสงบ</t>
  </si>
  <si>
    <t>3. ยุทธศาสตร์การพัฒนาด้านโครงสร้างพื้นฐานสาธารณูปโภค-สาธารณูปการ  (รวม)</t>
  </si>
  <si>
    <t>1. ยุทธศาสตร์การพัฒนาด้านคุณภาพชีวิตและสังคมและสาธารณสุข (รวม)</t>
  </si>
  <si>
    <t>2. ยุทธศาสตร์การพัฒนาด้านแหล่งน้ำอุปโภค- บริโภค และการเกษตร   (รวม)</t>
  </si>
  <si>
    <t>4. ยุทธศาสตร์การพัฒนาด้านการพัฒนาเศรษฐกิจ  รายได้ และภูมิปัญญาท้องถิ่น  (รวม)</t>
  </si>
  <si>
    <t>6. ยุทธศาสตร์การพัฒนาด้านทรัพยากรธรรมชาติและสิ่งแวดล้อม   (รวม)</t>
  </si>
  <si>
    <t>7. ยุทธศาสตร์การพัฒนาด้านการบริหารจัดการปกครองที่ดี   (รวม)</t>
  </si>
  <si>
    <t>1.1  แผนงานสาธารณสุข</t>
  </si>
  <si>
    <t>1.2  แผนงานเคหะและชุมชน</t>
  </si>
  <si>
    <t>1.3  แผนงานสร้างความเข้มแข็ง</t>
  </si>
  <si>
    <t>1.6  แผนงานงบกลาง</t>
  </si>
  <si>
    <t xml:space="preserve">       3.1  แผนงานอุตสาหกรรมและการโยธา</t>
  </si>
  <si>
    <t xml:space="preserve">             3.1.1 งานค่าที่ดินและสิ่งก่อสร้าง</t>
  </si>
  <si>
    <t xml:space="preserve">     5.2 แผนงานการศาสนาวัฒนธรรมและนันทนาการ (งานกีฬาและนันทนาการ)</t>
  </si>
  <si>
    <t xml:space="preserve">     5.3 แผนงานการศาสนาวัฒนธรรมและนันทนาการ  (งานศาสนาและวัฒนธรรมท้องถิ่น)</t>
  </si>
  <si>
    <t xml:space="preserve">     5.4 เงินอุดหนุน</t>
  </si>
  <si>
    <t>7.4  เงินอุดหนุน</t>
  </si>
  <si>
    <t>1.4  แผนงานสังคมสงเคราะห์</t>
  </si>
  <si>
    <t>1.5  เงินอุดหนุน</t>
  </si>
  <si>
    <t xml:space="preserve"> เครื่องสูบน้ำ (แบบหอยโข่ง)</t>
  </si>
  <si>
    <t>1. จัดทำโครงการเสนอผู้บริหารเพื่อขออนุมัติ</t>
  </si>
  <si>
    <t>2. แต่งตั้งคณะทำงานตามโครงการ</t>
  </si>
  <si>
    <t>3. ประชาสัมพันธ์การให้ความช่วยเหลือประชาชน</t>
  </si>
  <si>
    <t>4. สำรวจปัญหาและความต้องการของประชาชนผู้</t>
  </si>
  <si>
    <t>5. รับลงทะเบียนเรื่องเพื่อขอรับการช่วยเหลือ</t>
  </si>
  <si>
    <t>6. พิจารณาให้ความช่วยเหลือโดยการประชุมคณะกรรม</t>
  </si>
  <si>
    <t>7. สรุปและรายงานผลการดำเนินงาน</t>
  </si>
  <si>
    <t>วลัยลักษณ์อัครราชกุมารี กรมพระศรีสวางควัฒนวร</t>
  </si>
  <si>
    <t>ขัตติยาราชนารี</t>
  </si>
  <si>
    <t xml:space="preserve">  (6) แผนงานงบกลาง</t>
  </si>
  <si>
    <t>โครงการฝึกอบรมส่งเสริมพัฒนาองค์ความรู้การเกษตร</t>
  </si>
  <si>
    <t>คณะผู้บริหารท้องถิ่น,สมาชิกสภาท้องถิ่น,</t>
  </si>
  <si>
    <t>แผนงานอุตสาหกรรมและการโยธา</t>
  </si>
  <si>
    <t>งานบริหารทั่วไปเกี่ยวกับอุตสาหกรรมและการโยธา</t>
  </si>
  <si>
    <t>ครุภัณฑ์ยานพานะและขนส่ง</t>
  </si>
  <si>
    <t>รถบรรทุกดีเซล ขนาด 1 ตัน ชนิดขับเคลื่อน 4 ล้อ ปริมาตรกระบอกสูบ</t>
  </si>
  <si>
    <t>ชนิดไม่ต่ำกว่า 2,400 ซีซี หือกำลังเครื่องยนต์สูงสุดไม่ต่ำกว่า 110 กิโลวัตต์</t>
  </si>
  <si>
    <t xml:space="preserve">   ( 1) แบบดับเบิ้ลแค็ป</t>
  </si>
  <si>
    <t xml:space="preserve">          1) เป็นกระบะสำเร็จรูป</t>
  </si>
  <si>
    <t xml:space="preserve">          2) ห้องโดยสารเป็นแบบดับเบิ้ลแคป 4 ประตู</t>
  </si>
  <si>
    <t xml:space="preserve">          3) เป็นราคารวมเครื่องปรับอากาศ</t>
  </si>
  <si>
    <t xml:space="preserve">          4) ราคารวมภาษีสรรพสามิต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</si>
</sst>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  <numFmt numFmtId="189" formatCode="_-* #,##0\ _р_._-;\-* #,##0\ _р_._-;_-* &quot;-&quot;??\ _р_._-;_-@_-"/>
    <numFmt numFmtId="190" formatCode="_-* #,##0.0_-;\-* #,##0.0_-;_-* &quot;-&quot;??_-;_-@_-"/>
  </numFmts>
  <fonts count="37" x14ac:knownFonts="1"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sz val="14"/>
      <name val="Cordia New"/>
      <family val="2"/>
    </font>
    <font>
      <sz val="14"/>
      <name val="TH Niramit AS"/>
    </font>
    <font>
      <sz val="18"/>
      <name val="Angsana New"/>
      <family val="1"/>
    </font>
    <font>
      <sz val="16"/>
      <name val="Angsana New"/>
      <family val="1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rgb="FFFF0000"/>
      <name val="Angsana New"/>
      <family val="1"/>
    </font>
    <font>
      <sz val="16"/>
      <color rgb="FFFF0000"/>
      <name val="Angsana New"/>
      <family val="1"/>
    </font>
    <font>
      <sz val="14"/>
      <color theme="1"/>
      <name val="TH Niramit AS"/>
    </font>
    <font>
      <sz val="11"/>
      <color theme="1"/>
      <name val="TH Niramit AS"/>
    </font>
    <font>
      <sz val="11"/>
      <name val="Tahoma"/>
      <family val="2"/>
      <charset val="222"/>
      <scheme val="minor"/>
    </font>
    <font>
      <sz val="16"/>
      <name val="TH SarabunPSK"/>
      <family val="2"/>
    </font>
    <font>
      <sz val="16"/>
      <name val="TH Niramit AS"/>
    </font>
    <font>
      <sz val="16"/>
      <color theme="1"/>
      <name val="TH Niramit AS"/>
    </font>
    <font>
      <b/>
      <sz val="16"/>
      <name val="Angsana New"/>
      <family val="1"/>
    </font>
    <font>
      <sz val="20"/>
      <name val="Angsana New"/>
      <family val="1"/>
    </font>
    <font>
      <b/>
      <sz val="16"/>
      <name val="TH SarabunPSK"/>
      <family val="2"/>
    </font>
    <font>
      <sz val="11"/>
      <color rgb="FF00B050"/>
      <name val="Tahoma"/>
      <family val="2"/>
      <charset val="222"/>
      <scheme val="minor"/>
    </font>
    <font>
      <sz val="14"/>
      <color rgb="FF00B050"/>
      <name val="Angsana New"/>
      <family val="1"/>
    </font>
    <font>
      <sz val="11"/>
      <color rgb="FF00B050"/>
      <name val="Angsana New"/>
      <family val="1"/>
    </font>
    <font>
      <sz val="14"/>
      <color rgb="FF00B050"/>
      <name val="TH Niramit AS"/>
    </font>
    <font>
      <sz val="16"/>
      <color rgb="FF00B050"/>
      <name val="Angsana New"/>
      <family val="1"/>
    </font>
    <font>
      <sz val="11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color rgb="FFFF0000"/>
      <name val="Angsana New"/>
      <family val="1"/>
    </font>
    <font>
      <sz val="12"/>
      <name val="TH SarabunPSK"/>
      <family val="2"/>
    </font>
    <font>
      <sz val="18"/>
      <name val="TH SarabunPSK"/>
      <family val="2"/>
    </font>
    <font>
      <sz val="16"/>
      <color rgb="FF990099"/>
      <name val="TH SarabunPSK"/>
      <family val="2"/>
    </font>
    <font>
      <sz val="11"/>
      <color rgb="FF0000FF"/>
      <name val="Tahoma"/>
      <family val="2"/>
      <charset val="222"/>
      <scheme val="minor"/>
    </font>
    <font>
      <sz val="14"/>
      <color rgb="FF0000FF"/>
      <name val="TH Niramit AS"/>
    </font>
    <font>
      <sz val="16"/>
      <name val="TH SarabunIT๙"/>
      <family val="2"/>
    </font>
    <font>
      <b/>
      <sz val="11"/>
      <name val="TH SarabunPSK"/>
      <family val="2"/>
    </font>
    <font>
      <b/>
      <sz val="16"/>
      <name val="TH Niramit AS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01">
    <xf numFmtId="0" fontId="0" fillId="0" borderId="0" xfId="0"/>
    <xf numFmtId="0" fontId="1" fillId="0" borderId="0" xfId="3" applyFont="1"/>
    <xf numFmtId="187" fontId="1" fillId="0" borderId="0" xfId="1" applyNumberFormat="1" applyFont="1"/>
    <xf numFmtId="187" fontId="4" fillId="0" borderId="0" xfId="1" applyNumberFormat="1" applyFont="1"/>
    <xf numFmtId="187" fontId="5" fillId="0" borderId="0" xfId="1" applyNumberFormat="1" applyFont="1"/>
    <xf numFmtId="187" fontId="8" fillId="0" borderId="0" xfId="1" applyNumberFormat="1" applyFont="1"/>
    <xf numFmtId="187" fontId="9" fillId="0" borderId="0" xfId="1" applyNumberFormat="1" applyFont="1"/>
    <xf numFmtId="187" fontId="1" fillId="0" borderId="0" xfId="3" applyNumberFormat="1" applyFont="1"/>
    <xf numFmtId="187" fontId="6" fillId="0" borderId="0" xfId="1" applyNumberFormat="1" applyFont="1"/>
    <xf numFmtId="187" fontId="6" fillId="0" borderId="0" xfId="3" applyNumberFormat="1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/>
    <xf numFmtId="0" fontId="13" fillId="0" borderId="3" xfId="0" applyFont="1" applyBorder="1"/>
    <xf numFmtId="0" fontId="13" fillId="0" borderId="2" xfId="0" applyFont="1" applyBorder="1"/>
    <xf numFmtId="0" fontId="14" fillId="0" borderId="0" xfId="0" applyFont="1"/>
    <xf numFmtId="0" fontId="13" fillId="0" borderId="1" xfId="0" applyFont="1" applyBorder="1"/>
    <xf numFmtId="0" fontId="15" fillId="0" borderId="0" xfId="0" applyFont="1"/>
    <xf numFmtId="0" fontId="5" fillId="0" borderId="0" xfId="3" applyFont="1"/>
    <xf numFmtId="43" fontId="17" fillId="0" borderId="0" xfId="1" applyFont="1"/>
    <xf numFmtId="0" fontId="5" fillId="0" borderId="0" xfId="3" applyFont="1" applyAlignment="1">
      <alignment horizontal="center" vertical="center"/>
    </xf>
    <xf numFmtId="43" fontId="5" fillId="0" borderId="0" xfId="1" applyFont="1"/>
    <xf numFmtId="43" fontId="5" fillId="0" borderId="0" xfId="1" applyFont="1" applyAlignment="1">
      <alignment horizontal="center" vertical="center"/>
    </xf>
    <xf numFmtId="0" fontId="16" fillId="0" borderId="0" xfId="3" applyFont="1"/>
    <xf numFmtId="43" fontId="16" fillId="0" borderId="0" xfId="1" applyFont="1"/>
    <xf numFmtId="187" fontId="18" fillId="0" borderId="0" xfId="1" applyNumberFormat="1" applyFont="1"/>
    <xf numFmtId="0" fontId="18" fillId="0" borderId="0" xfId="3" applyFont="1"/>
    <xf numFmtId="187" fontId="18" fillId="0" borderId="0" xfId="3" applyNumberFormat="1" applyFont="1"/>
    <xf numFmtId="43" fontId="18" fillId="0" borderId="0" xfId="1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2" fillId="0" borderId="0" xfId="0" applyFont="1"/>
    <xf numFmtId="0" fontId="24" fillId="0" borderId="0" xfId="0" applyFont="1"/>
    <xf numFmtId="0" fontId="13" fillId="0" borderId="0" xfId="0" applyFont="1"/>
    <xf numFmtId="0" fontId="18" fillId="0" borderId="0" xfId="0" applyFont="1"/>
    <xf numFmtId="187" fontId="13" fillId="0" borderId="3" xfId="1" applyNumberFormat="1" applyFont="1" applyBorder="1" applyAlignment="1">
      <alignment horizontal="right" vertical="center"/>
    </xf>
    <xf numFmtId="0" fontId="13" fillId="0" borderId="0" xfId="0" applyFont="1" applyBorder="1"/>
    <xf numFmtId="187" fontId="13" fillId="0" borderId="3" xfId="1" applyNumberFormat="1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87" fontId="13" fillId="0" borderId="3" xfId="1" applyNumberFormat="1" applyFont="1" applyBorder="1" applyAlignment="1">
      <alignment horizontal="center"/>
    </xf>
    <xf numFmtId="0" fontId="16" fillId="0" borderId="0" xfId="3" applyFont="1" applyBorder="1"/>
    <xf numFmtId="0" fontId="14" fillId="0" borderId="0" xfId="1" applyNumberFormat="1" applyFont="1" applyBorder="1" applyAlignment="1">
      <alignment horizontal="center" vertical="center"/>
    </xf>
    <xf numFmtId="187" fontId="16" fillId="0" borderId="0" xfId="3" applyNumberFormat="1" applyFont="1"/>
    <xf numFmtId="187" fontId="14" fillId="0" borderId="0" xfId="2" applyNumberFormat="1" applyFont="1" applyBorder="1" applyAlignment="1">
      <alignment horizontal="right"/>
    </xf>
    <xf numFmtId="187" fontId="18" fillId="0" borderId="0" xfId="3" applyNumberFormat="1" applyFont="1" applyAlignment="1">
      <alignment horizontal="right"/>
    </xf>
    <xf numFmtId="187" fontId="21" fillId="0" borderId="0" xfId="0" applyNumberFormat="1" applyFont="1"/>
    <xf numFmtId="43" fontId="9" fillId="0" borderId="0" xfId="1" applyFont="1"/>
    <xf numFmtId="43" fontId="28" fillId="0" borderId="0" xfId="3" applyNumberFormat="1" applyFont="1"/>
    <xf numFmtId="0" fontId="13" fillId="0" borderId="0" xfId="3" applyFont="1"/>
    <xf numFmtId="0" fontId="25" fillId="0" borderId="0" xfId="3" applyFont="1"/>
    <xf numFmtId="2" fontId="13" fillId="0" borderId="3" xfId="3" applyNumberFormat="1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190" fontId="13" fillId="0" borderId="3" xfId="1" applyNumberFormat="1" applyFont="1" applyBorder="1" applyAlignment="1"/>
    <xf numFmtId="187" fontId="13" fillId="0" borderId="3" xfId="1" applyNumberFormat="1" applyFont="1" applyBorder="1" applyAlignment="1">
      <alignment horizontal="left"/>
    </xf>
    <xf numFmtId="0" fontId="13" fillId="0" borderId="3" xfId="3" applyFont="1" applyBorder="1" applyAlignment="1">
      <alignment horizontal="left" indent="2"/>
    </xf>
    <xf numFmtId="0" fontId="13" fillId="0" borderId="2" xfId="3" applyFont="1" applyBorder="1" applyAlignment="1">
      <alignment horizontal="left" indent="2"/>
    </xf>
    <xf numFmtId="2" fontId="13" fillId="0" borderId="2" xfId="3" applyNumberFormat="1" applyFont="1" applyBorder="1" applyAlignment="1">
      <alignment horizontal="center"/>
    </xf>
    <xf numFmtId="187" fontId="13" fillId="0" borderId="3" xfId="1" applyNumberFormat="1" applyFont="1" applyBorder="1" applyAlignment="1">
      <alignment horizontal="right"/>
    </xf>
    <xf numFmtId="0" fontId="13" fillId="0" borderId="2" xfId="3" applyFont="1" applyBorder="1" applyAlignment="1">
      <alignment horizontal="center"/>
    </xf>
    <xf numFmtId="0" fontId="13" fillId="0" borderId="0" xfId="3" applyFont="1" applyBorder="1" applyAlignment="1">
      <alignment horizontal="left" indent="2"/>
    </xf>
    <xf numFmtId="0" fontId="13" fillId="0" borderId="0" xfId="3" applyFont="1" applyBorder="1" applyAlignment="1">
      <alignment horizontal="center"/>
    </xf>
    <xf numFmtId="2" fontId="13" fillId="0" borderId="0" xfId="3" applyNumberFormat="1" applyFont="1" applyBorder="1" applyAlignment="1">
      <alignment horizontal="center"/>
    </xf>
    <xf numFmtId="187" fontId="13" fillId="0" borderId="0" xfId="1" applyNumberFormat="1" applyFont="1" applyBorder="1" applyAlignment="1">
      <alignment horizontal="right"/>
    </xf>
    <xf numFmtId="0" fontId="18" fillId="0" borderId="0" xfId="3" applyFont="1" applyBorder="1" applyAlignment="1">
      <alignment horizontal="center"/>
    </xf>
    <xf numFmtId="0" fontId="13" fillId="0" borderId="4" xfId="3" applyFont="1" applyBorder="1" applyAlignment="1">
      <alignment horizontal="left" indent="2"/>
    </xf>
    <xf numFmtId="0" fontId="13" fillId="0" borderId="4" xfId="3" applyFont="1" applyBorder="1" applyAlignment="1">
      <alignment horizontal="center"/>
    </xf>
    <xf numFmtId="2" fontId="13" fillId="0" borderId="4" xfId="3" applyNumberFormat="1" applyFont="1" applyBorder="1" applyAlignment="1">
      <alignment horizontal="center"/>
    </xf>
    <xf numFmtId="187" fontId="13" fillId="0" borderId="4" xfId="1" applyNumberFormat="1" applyFont="1" applyBorder="1" applyAlignment="1">
      <alignment horizontal="right"/>
    </xf>
    <xf numFmtId="0" fontId="13" fillId="0" borderId="3" xfId="3" applyFont="1" applyBorder="1" applyAlignment="1">
      <alignment horizontal="left" vertical="center"/>
    </xf>
    <xf numFmtId="0" fontId="13" fillId="0" borderId="3" xfId="3" applyFont="1" applyBorder="1" applyAlignment="1">
      <alignment horizontal="center" vertical="center"/>
    </xf>
    <xf numFmtId="2" fontId="13" fillId="0" borderId="3" xfId="3" applyNumberFormat="1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29" fillId="0" borderId="0" xfId="3" applyFont="1"/>
    <xf numFmtId="187" fontId="25" fillId="0" borderId="0" xfId="1" applyNumberFormat="1" applyFont="1"/>
    <xf numFmtId="187" fontId="25" fillId="0" borderId="0" xfId="3" applyNumberFormat="1" applyFont="1"/>
    <xf numFmtId="187" fontId="30" fillId="0" borderId="0" xfId="1" applyNumberFormat="1" applyFont="1"/>
    <xf numFmtId="187" fontId="13" fillId="0" borderId="0" xfId="1" applyNumberFormat="1" applyFont="1"/>
    <xf numFmtId="0" fontId="18" fillId="2" borderId="8" xfId="3" applyFont="1" applyFill="1" applyBorder="1"/>
    <xf numFmtId="0" fontId="18" fillId="2" borderId="8" xfId="1" applyNumberFormat="1" applyFont="1" applyFill="1" applyBorder="1" applyAlignment="1">
      <alignment horizontal="center" vertical="center"/>
    </xf>
    <xf numFmtId="2" fontId="18" fillId="2" borderId="8" xfId="4" applyNumberFormat="1" applyFont="1" applyFill="1" applyBorder="1" applyAlignment="1">
      <alignment horizontal="center"/>
    </xf>
    <xf numFmtId="187" fontId="18" fillId="2" borderId="8" xfId="3" applyNumberFormat="1" applyFont="1" applyFill="1" applyBorder="1" applyAlignment="1">
      <alignment horizontal="right"/>
    </xf>
    <xf numFmtId="0" fontId="18" fillId="2" borderId="8" xfId="3" applyFont="1" applyFill="1" applyBorder="1" applyAlignment="1">
      <alignment horizontal="center"/>
    </xf>
    <xf numFmtId="187" fontId="18" fillId="2" borderId="8" xfId="1" applyNumberFormat="1" applyFont="1" applyFill="1" applyBorder="1" applyAlignment="1">
      <alignment horizontal="center" vertical="center"/>
    </xf>
    <xf numFmtId="187" fontId="18" fillId="2" borderId="8" xfId="3" applyNumberFormat="1" applyFont="1" applyFill="1" applyBorder="1" applyAlignment="1">
      <alignment horizontal="center"/>
    </xf>
    <xf numFmtId="0" fontId="18" fillId="2" borderId="8" xfId="1" applyNumberFormat="1" applyFont="1" applyFill="1" applyBorder="1" applyAlignment="1">
      <alignment horizontal="center"/>
    </xf>
    <xf numFmtId="0" fontId="18" fillId="2" borderId="8" xfId="3" applyFont="1" applyFill="1" applyBorder="1" applyAlignment="1">
      <alignment horizontal="left" vertical="center"/>
    </xf>
    <xf numFmtId="0" fontId="18" fillId="2" borderId="8" xfId="3" applyFont="1" applyFill="1" applyBorder="1" applyAlignment="1">
      <alignment horizontal="center" vertical="center"/>
    </xf>
    <xf numFmtId="2" fontId="18" fillId="2" borderId="8" xfId="3" applyNumberFormat="1" applyFont="1" applyFill="1" applyBorder="1" applyAlignment="1">
      <alignment horizontal="center" vertical="center"/>
    </xf>
    <xf numFmtId="187" fontId="18" fillId="2" borderId="8" xfId="1" applyNumberFormat="1" applyFont="1" applyFill="1" applyBorder="1" applyAlignment="1">
      <alignment horizontal="right" vertical="center"/>
    </xf>
    <xf numFmtId="0" fontId="13" fillId="2" borderId="8" xfId="3" applyFont="1" applyFill="1" applyBorder="1" applyAlignment="1">
      <alignment horizontal="center" vertical="center"/>
    </xf>
    <xf numFmtId="187" fontId="18" fillId="2" borderId="8" xfId="1" applyNumberFormat="1" applyFont="1" applyFill="1" applyBorder="1" applyAlignment="1">
      <alignment horizontal="right"/>
    </xf>
    <xf numFmtId="0" fontId="13" fillId="2" borderId="8" xfId="3" applyFont="1" applyFill="1" applyBorder="1" applyAlignment="1">
      <alignment horizontal="center"/>
    </xf>
    <xf numFmtId="43" fontId="18" fillId="2" borderId="8" xfId="3" applyNumberFormat="1" applyFont="1" applyFill="1" applyBorder="1" applyAlignment="1">
      <alignment horizontal="center"/>
    </xf>
    <xf numFmtId="2" fontId="18" fillId="2" borderId="8" xfId="3" applyNumberFormat="1" applyFont="1" applyFill="1" applyBorder="1" applyAlignment="1">
      <alignment horizontal="center"/>
    </xf>
    <xf numFmtId="0" fontId="13" fillId="2" borderId="8" xfId="3" applyFont="1" applyFill="1" applyBorder="1"/>
    <xf numFmtId="0" fontId="12" fillId="0" borderId="3" xfId="0" applyFont="1" applyBorder="1"/>
    <xf numFmtId="0" fontId="18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187" fontId="13" fillId="0" borderId="1" xfId="1" applyNumberFormat="1" applyFont="1" applyBorder="1"/>
    <xf numFmtId="0" fontId="26" fillId="0" borderId="2" xfId="0" applyFont="1" applyBorder="1" applyAlignment="1">
      <alignment horizontal="center" vertical="center"/>
    </xf>
    <xf numFmtId="0" fontId="14" fillId="0" borderId="0" xfId="0" applyFont="1" applyBorder="1"/>
    <xf numFmtId="0" fontId="27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/>
    <xf numFmtId="187" fontId="13" fillId="0" borderId="3" xfId="1" applyNumberFormat="1" applyFont="1" applyBorder="1"/>
    <xf numFmtId="187" fontId="13" fillId="0" borderId="2" xfId="1" applyNumberFormat="1" applyFont="1" applyBorder="1"/>
    <xf numFmtId="3" fontId="18" fillId="0" borderId="8" xfId="0" applyNumberFormat="1" applyFont="1" applyBorder="1" applyAlignment="1">
      <alignment horizontal="center" vertical="center"/>
    </xf>
    <xf numFmtId="0" fontId="31" fillId="0" borderId="0" xfId="0" applyFont="1"/>
    <xf numFmtId="0" fontId="13" fillId="0" borderId="2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3" fontId="13" fillId="0" borderId="1" xfId="1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 shrinkToFit="1"/>
    </xf>
    <xf numFmtId="0" fontId="27" fillId="0" borderId="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13" fillId="0" borderId="2" xfId="1" applyNumberFormat="1" applyFont="1" applyBorder="1" applyAlignment="1">
      <alignment horizontal="center"/>
    </xf>
    <xf numFmtId="188" fontId="13" fillId="0" borderId="2" xfId="2" applyNumberFormat="1" applyFont="1" applyBorder="1" applyAlignment="1">
      <alignment horizontal="center"/>
    </xf>
    <xf numFmtId="2" fontId="13" fillId="0" borderId="2" xfId="1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3" borderId="1" xfId="1" applyNumberFormat="1" applyFont="1" applyFill="1" applyBorder="1" applyAlignment="1">
      <alignment horizontal="center"/>
    </xf>
    <xf numFmtId="2" fontId="13" fillId="3" borderId="1" xfId="4" applyNumberFormat="1" applyFont="1" applyFill="1" applyBorder="1" applyAlignment="1">
      <alignment horizontal="center"/>
    </xf>
    <xf numFmtId="187" fontId="13" fillId="3" borderId="1" xfId="3" applyNumberFormat="1" applyFont="1" applyFill="1" applyBorder="1" applyAlignment="1">
      <alignment horizontal="right"/>
    </xf>
    <xf numFmtId="2" fontId="18" fillId="3" borderId="1" xfId="4" applyNumberFormat="1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/>
    </xf>
    <xf numFmtId="0" fontId="13" fillId="3" borderId="3" xfId="1" applyNumberFormat="1" applyFont="1" applyFill="1" applyBorder="1" applyAlignment="1">
      <alignment horizontal="center"/>
    </xf>
    <xf numFmtId="2" fontId="13" fillId="3" borderId="3" xfId="4" applyNumberFormat="1" applyFont="1" applyFill="1" applyBorder="1" applyAlignment="1">
      <alignment horizontal="center"/>
    </xf>
    <xf numFmtId="187" fontId="13" fillId="3" borderId="3" xfId="3" applyNumberFormat="1" applyFont="1" applyFill="1" applyBorder="1" applyAlignment="1">
      <alignment horizontal="right"/>
    </xf>
    <xf numFmtId="2" fontId="18" fillId="3" borderId="3" xfId="4" applyNumberFormat="1" applyFont="1" applyFill="1" applyBorder="1" applyAlignment="1">
      <alignment horizontal="center"/>
    </xf>
    <xf numFmtId="0" fontId="13" fillId="3" borderId="3" xfId="3" applyFont="1" applyFill="1" applyBorder="1" applyAlignment="1">
      <alignment horizontal="center"/>
    </xf>
    <xf numFmtId="0" fontId="13" fillId="0" borderId="3" xfId="1" applyNumberFormat="1" applyFont="1" applyBorder="1" applyAlignment="1">
      <alignment horizontal="center" vertical="center"/>
    </xf>
    <xf numFmtId="187" fontId="13" fillId="0" borderId="3" xfId="2" applyNumberFormat="1" applyFont="1" applyBorder="1" applyAlignment="1">
      <alignment horizontal="right"/>
    </xf>
    <xf numFmtId="0" fontId="13" fillId="0" borderId="1" xfId="3" applyFont="1" applyBorder="1" applyAlignment="1"/>
    <xf numFmtId="0" fontId="13" fillId="0" borderId="3" xfId="3" applyFont="1" applyBorder="1" applyAlignment="1"/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3" xfId="0" applyFont="1" applyBorder="1"/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0" fontId="18" fillId="0" borderId="14" xfId="0" applyFont="1" applyBorder="1"/>
    <xf numFmtId="0" fontId="26" fillId="0" borderId="1" xfId="0" applyFont="1" applyBorder="1"/>
    <xf numFmtId="0" fontId="26" fillId="0" borderId="3" xfId="0" applyFont="1" applyBorder="1"/>
    <xf numFmtId="0" fontId="26" fillId="0" borderId="0" xfId="0" applyFont="1" applyBorder="1"/>
    <xf numFmtId="0" fontId="26" fillId="0" borderId="2" xfId="0" applyFont="1" applyBorder="1"/>
    <xf numFmtId="187" fontId="13" fillId="0" borderId="2" xfId="1" applyNumberFormat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187" fontId="13" fillId="0" borderId="1" xfId="1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187" fontId="13" fillId="0" borderId="1" xfId="1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87" fontId="18" fillId="0" borderId="8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/>
    </xf>
    <xf numFmtId="187" fontId="13" fillId="0" borderId="3" xfId="1" applyNumberFormat="1" applyFont="1" applyBorder="1" applyAlignment="1">
      <alignment horizontal="center" vertical="center"/>
    </xf>
    <xf numFmtId="187" fontId="13" fillId="0" borderId="2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0" borderId="3" xfId="0" applyFont="1" applyBorder="1" applyAlignment="1">
      <alignment horizontal="justify" vertical="center"/>
    </xf>
    <xf numFmtId="0" fontId="25" fillId="0" borderId="2" xfId="0" applyFont="1" applyBorder="1"/>
    <xf numFmtId="0" fontId="18" fillId="0" borderId="2" xfId="0" applyFont="1" applyBorder="1" applyAlignment="1">
      <alignment horizontal="center"/>
    </xf>
    <xf numFmtId="187" fontId="13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right" vertical="center"/>
    </xf>
    <xf numFmtId="0" fontId="13" fillId="0" borderId="9" xfId="0" applyFont="1" applyBorder="1"/>
    <xf numFmtId="0" fontId="13" fillId="0" borderId="7" xfId="0" applyFont="1" applyBorder="1"/>
    <xf numFmtId="0" fontId="13" fillId="0" borderId="10" xfId="0" applyFont="1" applyBorder="1" applyAlignment="1">
      <alignment horizontal="center"/>
    </xf>
    <xf numFmtId="187" fontId="13" fillId="0" borderId="8" xfId="0" applyNumberFormat="1" applyFont="1" applyBorder="1"/>
    <xf numFmtId="0" fontId="13" fillId="0" borderId="10" xfId="0" applyFont="1" applyBorder="1"/>
    <xf numFmtId="0" fontId="13" fillId="0" borderId="4" xfId="0" applyFont="1" applyBorder="1" applyAlignment="1">
      <alignment horizontal="center"/>
    </xf>
    <xf numFmtId="0" fontId="18" fillId="0" borderId="4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187" fontId="13" fillId="0" borderId="4" xfId="1" applyNumberFormat="1" applyFont="1" applyBorder="1" applyAlignment="1">
      <alignment horizontal="center"/>
    </xf>
    <xf numFmtId="0" fontId="13" fillId="0" borderId="4" xfId="0" applyFont="1" applyBorder="1"/>
    <xf numFmtId="0" fontId="18" fillId="0" borderId="8" xfId="0" applyFont="1" applyFill="1" applyBorder="1" applyAlignment="1">
      <alignment horizontal="left"/>
    </xf>
    <xf numFmtId="187" fontId="18" fillId="0" borderId="8" xfId="1" applyNumberFormat="1" applyFont="1" applyBorder="1" applyAlignment="1">
      <alignment horizontal="center"/>
    </xf>
    <xf numFmtId="0" fontId="34" fillId="0" borderId="1" xfId="0" applyFont="1" applyBorder="1"/>
    <xf numFmtId="0" fontId="34" fillId="0" borderId="3" xfId="0" applyFont="1" applyBorder="1" applyAlignment="1">
      <alignment horizontal="justify" vertical="center"/>
    </xf>
    <xf numFmtId="0" fontId="34" fillId="0" borderId="3" xfId="0" applyFont="1" applyBorder="1" applyAlignment="1">
      <alignment horizontal="left"/>
    </xf>
    <xf numFmtId="0" fontId="34" fillId="0" borderId="3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justify" vertical="center"/>
    </xf>
    <xf numFmtId="0" fontId="34" fillId="0" borderId="2" xfId="0" applyFont="1" applyBorder="1"/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187" fontId="18" fillId="0" borderId="8" xfId="1" applyNumberFormat="1" applyFont="1" applyBorder="1"/>
    <xf numFmtId="0" fontId="27" fillId="0" borderId="8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187" fontId="13" fillId="0" borderId="6" xfId="1" applyNumberFormat="1" applyFont="1" applyBorder="1"/>
    <xf numFmtId="0" fontId="26" fillId="0" borderId="6" xfId="0" applyFont="1" applyBorder="1"/>
    <xf numFmtId="0" fontId="26" fillId="0" borderId="12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87" fontId="13" fillId="0" borderId="0" xfId="1" applyNumberFormat="1" applyFont="1" applyBorder="1"/>
    <xf numFmtId="0" fontId="26" fillId="0" borderId="5" xfId="0" applyFont="1" applyBorder="1"/>
    <xf numFmtId="187" fontId="18" fillId="0" borderId="8" xfId="0" applyNumberFormat="1" applyFont="1" applyBorder="1"/>
    <xf numFmtId="0" fontId="18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/>
    </xf>
    <xf numFmtId="0" fontId="18" fillId="0" borderId="7" xfId="0" applyFont="1" applyBorder="1"/>
    <xf numFmtId="0" fontId="26" fillId="0" borderId="7" xfId="0" applyFont="1" applyBorder="1"/>
    <xf numFmtId="0" fontId="26" fillId="0" borderId="7" xfId="0" applyFont="1" applyBorder="1" applyAlignment="1">
      <alignment horizontal="center"/>
    </xf>
    <xf numFmtId="0" fontId="26" fillId="0" borderId="10" xfId="0" applyFont="1" applyBorder="1"/>
    <xf numFmtId="0" fontId="27" fillId="0" borderId="4" xfId="0" applyFont="1" applyBorder="1"/>
    <xf numFmtId="0" fontId="27" fillId="0" borderId="14" xfId="0" applyFont="1" applyBorder="1"/>
    <xf numFmtId="3" fontId="13" fillId="0" borderId="7" xfId="0" applyNumberFormat="1" applyFont="1" applyBorder="1"/>
    <xf numFmtId="0" fontId="13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10" xfId="0" applyFont="1" applyBorder="1"/>
    <xf numFmtId="3" fontId="13" fillId="0" borderId="1" xfId="0" applyNumberFormat="1" applyFont="1" applyBorder="1"/>
    <xf numFmtId="0" fontId="24" fillId="0" borderId="1" xfId="0" applyFont="1" applyBorder="1"/>
    <xf numFmtId="0" fontId="24" fillId="0" borderId="3" xfId="0" applyFont="1" applyBorder="1"/>
    <xf numFmtId="0" fontId="24" fillId="0" borderId="2" xfId="0" applyFont="1" applyBorder="1"/>
    <xf numFmtId="0" fontId="35" fillId="0" borderId="8" xfId="0" applyFont="1" applyBorder="1"/>
    <xf numFmtId="187" fontId="18" fillId="0" borderId="0" xfId="0" applyNumberFormat="1" applyFont="1" applyBorder="1"/>
    <xf numFmtId="0" fontId="18" fillId="0" borderId="0" xfId="0" applyFont="1" applyBorder="1" applyAlignment="1">
      <alignment horizontal="center" vertical="center" wrapText="1" shrinkToFit="1"/>
    </xf>
    <xf numFmtId="0" fontId="18" fillId="0" borderId="0" xfId="0" applyFont="1" applyBorder="1"/>
    <xf numFmtId="0" fontId="27" fillId="0" borderId="0" xfId="0" applyFont="1" applyBorder="1"/>
    <xf numFmtId="0" fontId="24" fillId="0" borderId="9" xfId="0" applyFont="1" applyBorder="1"/>
    <xf numFmtId="0" fontId="18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/>
    </xf>
    <xf numFmtId="187" fontId="13" fillId="0" borderId="8" xfId="1" applyNumberFormat="1" applyFont="1" applyBorder="1"/>
    <xf numFmtId="0" fontId="26" fillId="0" borderId="8" xfId="0" applyFont="1" applyBorder="1"/>
    <xf numFmtId="0" fontId="13" fillId="0" borderId="7" xfId="0" applyFont="1" applyBorder="1" applyAlignment="1">
      <alignment horizontal="left" vertical="center"/>
    </xf>
    <xf numFmtId="187" fontId="13" fillId="0" borderId="7" xfId="1" applyNumberFormat="1" applyFont="1" applyBorder="1"/>
    <xf numFmtId="0" fontId="34" fillId="0" borderId="1" xfId="0" applyFont="1" applyBorder="1" applyAlignment="1">
      <alignment horizontal="left" vertical="center"/>
    </xf>
    <xf numFmtId="0" fontId="34" fillId="0" borderId="2" xfId="0" applyFont="1" applyBorder="1" applyAlignment="1">
      <alignment horizontal="justify" vertical="center"/>
    </xf>
    <xf numFmtId="0" fontId="18" fillId="0" borderId="0" xfId="0" applyFont="1" applyAlignment="1"/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/>
    </xf>
    <xf numFmtId="187" fontId="13" fillId="0" borderId="2" xfId="1" quotePrefix="1" applyNumberFormat="1" applyFont="1" applyBorder="1" applyAlignment="1">
      <alignment horizontal="right"/>
    </xf>
    <xf numFmtId="3" fontId="13" fillId="0" borderId="3" xfId="0" applyNumberFormat="1" applyFont="1" applyBorder="1" applyAlignment="1">
      <alignment vertical="center"/>
    </xf>
    <xf numFmtId="189" fontId="13" fillId="0" borderId="2" xfId="1" applyNumberFormat="1" applyFont="1" applyBorder="1" applyAlignment="1">
      <alignment horizontal="right"/>
    </xf>
    <xf numFmtId="189" fontId="13" fillId="0" borderId="3" xfId="1" applyNumberFormat="1" applyFont="1" applyBorder="1" applyAlignment="1">
      <alignment horizontal="right"/>
    </xf>
    <xf numFmtId="187" fontId="13" fillId="0" borderId="2" xfId="1" applyNumberFormat="1" applyFont="1" applyBorder="1" applyAlignment="1"/>
    <xf numFmtId="189" fontId="13" fillId="0" borderId="3" xfId="1" applyNumberFormat="1" applyFont="1" applyBorder="1" applyAlignment="1">
      <alignment horizontal="center"/>
    </xf>
    <xf numFmtId="189" fontId="13" fillId="0" borderId="2" xfId="1" applyNumberFormat="1" applyFont="1" applyBorder="1" applyAlignment="1">
      <alignment horizontal="center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9" xfId="0" applyFont="1" applyBorder="1"/>
    <xf numFmtId="0" fontId="14" fillId="0" borderId="7" xfId="0" applyFont="1" applyBorder="1"/>
    <xf numFmtId="0" fontId="36" fillId="0" borderId="10" xfId="0" applyFont="1" applyBorder="1" applyAlignment="1">
      <alignment horizontal="center"/>
    </xf>
    <xf numFmtId="3" fontId="36" fillId="0" borderId="9" xfId="0" applyNumberFormat="1" applyFont="1" applyBorder="1"/>
    <xf numFmtId="0" fontId="14" fillId="0" borderId="10" xfId="0" applyFont="1" applyBorder="1"/>
    <xf numFmtId="0" fontId="13" fillId="0" borderId="6" xfId="0" applyFont="1" applyBorder="1"/>
    <xf numFmtId="3" fontId="13" fillId="0" borderId="1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center"/>
    </xf>
    <xf numFmtId="187" fontId="18" fillId="0" borderId="2" xfId="1" applyNumberFormat="1" applyFont="1" applyBorder="1"/>
    <xf numFmtId="187" fontId="18" fillId="0" borderId="4" xfId="1" applyNumberFormat="1" applyFont="1" applyBorder="1"/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187" fontId="18" fillId="0" borderId="3" xfId="1" applyNumberFormat="1" applyFont="1" applyBorder="1"/>
    <xf numFmtId="0" fontId="27" fillId="0" borderId="3" xfId="0" applyFont="1" applyBorder="1"/>
    <xf numFmtId="0" fontId="18" fillId="0" borderId="2" xfId="0" applyFont="1" applyBorder="1"/>
    <xf numFmtId="0" fontId="27" fillId="0" borderId="2" xfId="0" applyFont="1" applyBorder="1"/>
    <xf numFmtId="0" fontId="18" fillId="0" borderId="9" xfId="0" applyFont="1" applyBorder="1"/>
    <xf numFmtId="0" fontId="27" fillId="0" borderId="7" xfId="0" applyFont="1" applyBorder="1"/>
    <xf numFmtId="0" fontId="27" fillId="0" borderId="10" xfId="0" applyFont="1" applyBorder="1"/>
    <xf numFmtId="187" fontId="18" fillId="0" borderId="0" xfId="1" applyNumberFormat="1" applyFont="1" applyBorder="1"/>
    <xf numFmtId="187" fontId="18" fillId="0" borderId="7" xfId="1" applyNumberFormat="1" applyFont="1" applyBorder="1"/>
    <xf numFmtId="0" fontId="18" fillId="0" borderId="11" xfId="0" applyFont="1" applyBorder="1"/>
    <xf numFmtId="0" fontId="18" fillId="0" borderId="6" xfId="0" applyFont="1" applyBorder="1"/>
    <xf numFmtId="187" fontId="18" fillId="0" borderId="1" xfId="1" applyNumberFormat="1" applyFont="1" applyBorder="1"/>
    <xf numFmtId="0" fontId="27" fillId="0" borderId="6" xfId="0" applyFont="1" applyBorder="1"/>
    <xf numFmtId="0" fontId="27" fillId="0" borderId="12" xfId="0" applyFont="1" applyBorder="1"/>
    <xf numFmtId="187" fontId="18" fillId="0" borderId="1" xfId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6" fillId="0" borderId="13" xfId="0" applyFont="1" applyBorder="1" applyAlignment="1">
      <alignment horizontal="center"/>
    </xf>
    <xf numFmtId="0" fontId="26" fillId="0" borderId="4" xfId="0" applyFont="1" applyBorder="1"/>
    <xf numFmtId="0" fontId="26" fillId="0" borderId="4" xfId="0" applyFont="1" applyBorder="1" applyAlignment="1">
      <alignment horizontal="center"/>
    </xf>
    <xf numFmtId="0" fontId="26" fillId="0" borderId="14" xfId="0" applyFont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7" fontId="13" fillId="0" borderId="1" xfId="1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/>
    </xf>
    <xf numFmtId="0" fontId="12" fillId="0" borderId="5" xfId="0" applyFont="1" applyBorder="1"/>
    <xf numFmtId="0" fontId="13" fillId="0" borderId="8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15" xfId="0" applyFont="1" applyBorder="1"/>
    <xf numFmtId="0" fontId="18" fillId="0" borderId="15" xfId="0" applyFont="1" applyBorder="1"/>
    <xf numFmtId="0" fontId="13" fillId="0" borderId="0" xfId="0" applyFont="1" applyBorder="1" applyAlignment="1">
      <alignment vertical="center"/>
    </xf>
    <xf numFmtId="0" fontId="12" fillId="0" borderId="0" xfId="0" applyFont="1" applyBorder="1"/>
    <xf numFmtId="3" fontId="13" fillId="0" borderId="0" xfId="0" applyNumberFormat="1" applyFont="1" applyBorder="1"/>
    <xf numFmtId="0" fontId="13" fillId="0" borderId="15" xfId="0" applyFont="1" applyBorder="1" applyAlignment="1">
      <alignment horizontal="center" vertical="center"/>
    </xf>
    <xf numFmtId="0" fontId="24" fillId="0" borderId="15" xfId="0" applyFont="1" applyBorder="1"/>
    <xf numFmtId="0" fontId="34" fillId="0" borderId="0" xfId="0" applyFont="1" applyBorder="1" applyAlignment="1">
      <alignment horizontal="justify" vertical="center"/>
    </xf>
    <xf numFmtId="0" fontId="24" fillId="0" borderId="0" xfId="0" applyFont="1" applyBorder="1"/>
    <xf numFmtId="0" fontId="12" fillId="0" borderId="15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5" xfId="0" applyFont="1" applyBorder="1"/>
    <xf numFmtId="0" fontId="18" fillId="0" borderId="5" xfId="0" applyFont="1" applyBorder="1"/>
    <xf numFmtId="0" fontId="13" fillId="0" borderId="13" xfId="0" applyFont="1" applyBorder="1"/>
    <xf numFmtId="0" fontId="18" fillId="0" borderId="4" xfId="0" applyFont="1" applyBorder="1" applyAlignment="1">
      <alignment horizontal="left"/>
    </xf>
    <xf numFmtId="0" fontId="13" fillId="0" borderId="14" xfId="0" applyFont="1" applyBorder="1"/>
    <xf numFmtId="0" fontId="12" fillId="0" borderId="2" xfId="0" applyFont="1" applyBorder="1"/>
    <xf numFmtId="0" fontId="24" fillId="0" borderId="11" xfId="0" applyFont="1" applyBorder="1"/>
    <xf numFmtId="0" fontId="24" fillId="0" borderId="6" xfId="0" applyFont="1" applyBorder="1"/>
    <xf numFmtId="0" fontId="24" fillId="0" borderId="12" xfId="0" applyFont="1" applyBorder="1"/>
    <xf numFmtId="0" fontId="18" fillId="0" borderId="15" xfId="0" applyFont="1" applyBorder="1" applyAlignment="1">
      <alignment horizont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87" fontId="18" fillId="2" borderId="8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13" fillId="0" borderId="8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3" fontId="18" fillId="0" borderId="1" xfId="0" applyNumberFormat="1" applyFont="1" applyBorder="1"/>
    <xf numFmtId="3" fontId="18" fillId="0" borderId="2" xfId="0" applyNumberFormat="1" applyFont="1" applyBorder="1"/>
    <xf numFmtId="0" fontId="18" fillId="0" borderId="0" xfId="3" applyFont="1" applyAlignment="1">
      <alignment horizontal="center"/>
    </xf>
    <xf numFmtId="0" fontId="25" fillId="0" borderId="4" xfId="3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2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6" xfId="0" applyFont="1" applyBorder="1" applyAlignment="1">
      <alignment horizontal="left"/>
    </xf>
  </cellXfs>
  <cellStyles count="5">
    <cellStyle name="Comma" xfId="1" builtinId="3"/>
    <cellStyle name="Normal" xfId="0" builtinId="0"/>
    <cellStyle name="เครื่องหมายจุลภาค 2" xfId="2"/>
    <cellStyle name="ปกติ 2" xfId="3"/>
    <cellStyle name="เปอร์เซ็นต์ 2" xfId="4"/>
  </cellStyles>
  <dxfs count="0"/>
  <tableStyles count="0" defaultTableStyle="TableStyleMedium2" defaultPivotStyle="PivotStyleLight16"/>
  <colors>
    <mruColors>
      <color rgb="FF0000FF"/>
      <color rgb="FF990099"/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2</xdr:row>
      <xdr:rowOff>47625</xdr:rowOff>
    </xdr:from>
    <xdr:to>
      <xdr:col>17</xdr:col>
      <xdr:colOff>76201</xdr:colOff>
      <xdr:row>2</xdr:row>
      <xdr:rowOff>228601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1639552" y="638175"/>
          <a:ext cx="342899" cy="1809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0</xdr:colOff>
      <xdr:row>26</xdr:row>
      <xdr:rowOff>152398</xdr:rowOff>
    </xdr:from>
    <xdr:to>
      <xdr:col>17</xdr:col>
      <xdr:colOff>247650</xdr:colOff>
      <xdr:row>26</xdr:row>
      <xdr:rowOff>166687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10485438" y="7970836"/>
          <a:ext cx="1644650" cy="14289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0</xdr:colOff>
      <xdr:row>21</xdr:row>
      <xdr:rowOff>127000</xdr:rowOff>
    </xdr:from>
    <xdr:to>
      <xdr:col>17</xdr:col>
      <xdr:colOff>261937</xdr:colOff>
      <xdr:row>21</xdr:row>
      <xdr:rowOff>127001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8874125" y="6437313"/>
          <a:ext cx="3270250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0</xdr:colOff>
      <xdr:row>86</xdr:row>
      <xdr:rowOff>123825</xdr:rowOff>
    </xdr:from>
    <xdr:to>
      <xdr:col>18</xdr:col>
      <xdr:colOff>9525</xdr:colOff>
      <xdr:row>86</xdr:row>
      <xdr:rowOff>123825</xdr:rowOff>
    </xdr:to>
    <xdr:cxnSp macro="">
      <xdr:nvCxnSpPr>
        <xdr:cNvPr id="36" name="ลูกศรเชื่อมต่อแบบตรง 35"/>
        <xdr:cNvCxnSpPr/>
      </xdr:nvCxnSpPr>
      <xdr:spPr>
        <a:xfrm>
          <a:off x="10572750" y="47053500"/>
          <a:ext cx="1676400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0</xdr:colOff>
      <xdr:row>93</xdr:row>
      <xdr:rowOff>133350</xdr:rowOff>
    </xdr:from>
    <xdr:to>
      <xdr:col>18</xdr:col>
      <xdr:colOff>9525</xdr:colOff>
      <xdr:row>93</xdr:row>
      <xdr:rowOff>133350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10648950" y="16563975"/>
          <a:ext cx="1676400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11</xdr:col>
      <xdr:colOff>276225</xdr:colOff>
      <xdr:row>99</xdr:row>
      <xdr:rowOff>171450</xdr:rowOff>
    </xdr:from>
    <xdr:to>
      <xdr:col>18</xdr:col>
      <xdr:colOff>0</xdr:colOff>
      <xdr:row>99</xdr:row>
      <xdr:rowOff>171450</xdr:rowOff>
    </xdr:to>
    <xdr:cxnSp macro="">
      <xdr:nvCxnSpPr>
        <xdr:cNvPr id="39" name="ลูกศรเชื่อมต่อแบบตรง 38"/>
        <xdr:cNvCxnSpPr/>
      </xdr:nvCxnSpPr>
      <xdr:spPr>
        <a:xfrm>
          <a:off x="10639425" y="19040475"/>
          <a:ext cx="1676400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9</xdr:col>
      <xdr:colOff>23812</xdr:colOff>
      <xdr:row>9</xdr:row>
      <xdr:rowOff>134937</xdr:rowOff>
    </xdr:from>
    <xdr:to>
      <xdr:col>17</xdr:col>
      <xdr:colOff>261937</xdr:colOff>
      <xdr:row>9</xdr:row>
      <xdr:rowOff>142875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9731375" y="2825750"/>
          <a:ext cx="2413000" cy="7938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0</xdr:colOff>
      <xdr:row>39</xdr:row>
      <xdr:rowOff>171450</xdr:rowOff>
    </xdr:from>
    <xdr:to>
      <xdr:col>18</xdr:col>
      <xdr:colOff>0</xdr:colOff>
      <xdr:row>39</xdr:row>
      <xdr:rowOff>171450</xdr:rowOff>
    </xdr:to>
    <xdr:cxnSp macro="">
      <xdr:nvCxnSpPr>
        <xdr:cNvPr id="10" name="ลูกศรเชื่อมต่อแบบตรง 9"/>
        <xdr:cNvCxnSpPr/>
      </xdr:nvCxnSpPr>
      <xdr:spPr>
        <a:xfrm>
          <a:off x="9115425" y="2886075"/>
          <a:ext cx="3543300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15875</xdr:colOff>
      <xdr:row>68</xdr:row>
      <xdr:rowOff>133350</xdr:rowOff>
    </xdr:from>
    <xdr:to>
      <xdr:col>18</xdr:col>
      <xdr:colOff>19050</xdr:colOff>
      <xdr:row>68</xdr:row>
      <xdr:rowOff>150812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8890000" y="20620038"/>
          <a:ext cx="3281363" cy="1746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14</xdr:col>
      <xdr:colOff>269875</xdr:colOff>
      <xdr:row>51</xdr:row>
      <xdr:rowOff>182562</xdr:rowOff>
    </xdr:from>
    <xdr:to>
      <xdr:col>18</xdr:col>
      <xdr:colOff>15875</xdr:colOff>
      <xdr:row>51</xdr:row>
      <xdr:rowOff>182563</xdr:rowOff>
    </xdr:to>
    <xdr:cxnSp macro="">
      <xdr:nvCxnSpPr>
        <xdr:cNvPr id="15" name="ลูกศรเชื่อมต่อแบบตรง 14"/>
        <xdr:cNvCxnSpPr/>
      </xdr:nvCxnSpPr>
      <xdr:spPr>
        <a:xfrm>
          <a:off x="11342688" y="15541625"/>
          <a:ext cx="825500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301624</xdr:colOff>
      <xdr:row>56</xdr:row>
      <xdr:rowOff>119063</xdr:rowOff>
    </xdr:from>
    <xdr:to>
      <xdr:col>15</xdr:col>
      <xdr:colOff>261937</xdr:colOff>
      <xdr:row>56</xdr:row>
      <xdr:rowOff>119064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787062" y="16986251"/>
          <a:ext cx="825500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0</xdr:colOff>
      <xdr:row>61</xdr:row>
      <xdr:rowOff>174625</xdr:rowOff>
    </xdr:from>
    <xdr:to>
      <xdr:col>14</xdr:col>
      <xdr:colOff>238125</xdr:colOff>
      <xdr:row>61</xdr:row>
      <xdr:rowOff>174626</xdr:rowOff>
    </xdr:to>
    <xdr:cxnSp macro="">
      <xdr:nvCxnSpPr>
        <xdr:cNvPr id="19" name="ลูกศรเชื่อมต่อแบบตรง 18"/>
        <xdr:cNvCxnSpPr/>
      </xdr:nvCxnSpPr>
      <xdr:spPr>
        <a:xfrm>
          <a:off x="10485438" y="18549938"/>
          <a:ext cx="825500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2</xdr:row>
      <xdr:rowOff>47625</xdr:rowOff>
    </xdr:from>
    <xdr:to>
      <xdr:col>17</xdr:col>
      <xdr:colOff>76201</xdr:colOff>
      <xdr:row>2</xdr:row>
      <xdr:rowOff>228601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1639552" y="638175"/>
          <a:ext cx="342899" cy="1809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9</xdr:row>
      <xdr:rowOff>152400</xdr:rowOff>
    </xdr:from>
    <xdr:to>
      <xdr:col>17</xdr:col>
      <xdr:colOff>228600</xdr:colOff>
      <xdr:row>9</xdr:row>
      <xdr:rowOff>161923</xdr:rowOff>
    </xdr:to>
    <xdr:cxnSp macro="">
      <xdr:nvCxnSpPr>
        <xdr:cNvPr id="11" name="ลูกศรเชื่อมต่อแบบตรง 10"/>
        <xdr:cNvCxnSpPr/>
      </xdr:nvCxnSpPr>
      <xdr:spPr>
        <a:xfrm>
          <a:off x="8629650" y="13877925"/>
          <a:ext cx="3505200" cy="9523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123825</xdr:rowOff>
    </xdr:from>
    <xdr:to>
      <xdr:col>17</xdr:col>
      <xdr:colOff>228600</xdr:colOff>
      <xdr:row>13</xdr:row>
      <xdr:rowOff>133348</xdr:rowOff>
    </xdr:to>
    <xdr:cxnSp macro="">
      <xdr:nvCxnSpPr>
        <xdr:cNvPr id="12" name="ลูกศรเชื่อมต่อแบบตรง 11"/>
        <xdr:cNvCxnSpPr/>
      </xdr:nvCxnSpPr>
      <xdr:spPr>
        <a:xfrm>
          <a:off x="8629650" y="15068550"/>
          <a:ext cx="3505200" cy="9523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152400</xdr:rowOff>
    </xdr:from>
    <xdr:to>
      <xdr:col>17</xdr:col>
      <xdr:colOff>228600</xdr:colOff>
      <xdr:row>15</xdr:row>
      <xdr:rowOff>161923</xdr:rowOff>
    </xdr:to>
    <xdr:cxnSp macro="">
      <xdr:nvCxnSpPr>
        <xdr:cNvPr id="13" name="ลูกศรเชื่อมต่อแบบตรง 12"/>
        <xdr:cNvCxnSpPr/>
      </xdr:nvCxnSpPr>
      <xdr:spPr>
        <a:xfrm>
          <a:off x="8629650" y="15706725"/>
          <a:ext cx="3505200" cy="9523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142875</xdr:rowOff>
    </xdr:from>
    <xdr:to>
      <xdr:col>17</xdr:col>
      <xdr:colOff>228600</xdr:colOff>
      <xdr:row>17</xdr:row>
      <xdr:rowOff>152398</xdr:rowOff>
    </xdr:to>
    <xdr:cxnSp macro="">
      <xdr:nvCxnSpPr>
        <xdr:cNvPr id="14" name="ลูกศรเชื่อมต่อแบบตรง 13"/>
        <xdr:cNvCxnSpPr/>
      </xdr:nvCxnSpPr>
      <xdr:spPr>
        <a:xfrm>
          <a:off x="8629650" y="16611600"/>
          <a:ext cx="3505200" cy="9523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</xdr:row>
      <xdr:rowOff>142875</xdr:rowOff>
    </xdr:from>
    <xdr:to>
      <xdr:col>9</xdr:col>
      <xdr:colOff>251114</xdr:colOff>
      <xdr:row>11</xdr:row>
      <xdr:rowOff>147204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7708323" y="3441989"/>
          <a:ext cx="1245177" cy="4329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</xdr:row>
      <xdr:rowOff>152400</xdr:rowOff>
    </xdr:from>
    <xdr:to>
      <xdr:col>17</xdr:col>
      <xdr:colOff>238125</xdr:colOff>
      <xdr:row>19</xdr:row>
      <xdr:rowOff>161923</xdr:rowOff>
    </xdr:to>
    <xdr:cxnSp macro="">
      <xdr:nvCxnSpPr>
        <xdr:cNvPr id="16" name="ลูกศรเชื่อมต่อแบบตรง 15"/>
        <xdr:cNvCxnSpPr/>
      </xdr:nvCxnSpPr>
      <xdr:spPr>
        <a:xfrm>
          <a:off x="8639175" y="17230725"/>
          <a:ext cx="3505200" cy="9523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</xdr:colOff>
      <xdr:row>26</xdr:row>
      <xdr:rowOff>131762</xdr:rowOff>
    </xdr:from>
    <xdr:to>
      <xdr:col>8</xdr:col>
      <xdr:colOff>277812</xdr:colOff>
      <xdr:row>26</xdr:row>
      <xdr:rowOff>131762</xdr:rowOff>
    </xdr:to>
    <xdr:cxnSp macro="">
      <xdr:nvCxnSpPr>
        <xdr:cNvPr id="18" name="ลูกศรเชื่อมต่อแบบตรง 17"/>
        <xdr:cNvCxnSpPr/>
      </xdr:nvCxnSpPr>
      <xdr:spPr>
        <a:xfrm>
          <a:off x="8629650" y="7346950"/>
          <a:ext cx="942975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305234</xdr:colOff>
      <xdr:row>21</xdr:row>
      <xdr:rowOff>199160</xdr:rowOff>
    </xdr:from>
    <xdr:to>
      <xdr:col>11</xdr:col>
      <xdr:colOff>277091</xdr:colOff>
      <xdr:row>21</xdr:row>
      <xdr:rowOff>199882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8661257" y="6528955"/>
          <a:ext cx="863743" cy="722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</xdr:colOff>
      <xdr:row>24</xdr:row>
      <xdr:rowOff>134938</xdr:rowOff>
    </xdr:from>
    <xdr:to>
      <xdr:col>8</xdr:col>
      <xdr:colOff>292100</xdr:colOff>
      <xdr:row>24</xdr:row>
      <xdr:rowOff>134938</xdr:rowOff>
    </xdr:to>
    <xdr:cxnSp macro="">
      <xdr:nvCxnSpPr>
        <xdr:cNvPr id="35" name="ลูกศรเชื่อมต่อแบบตรง 34"/>
        <xdr:cNvCxnSpPr/>
      </xdr:nvCxnSpPr>
      <xdr:spPr>
        <a:xfrm>
          <a:off x="8643938" y="7064376"/>
          <a:ext cx="942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3</xdr:row>
      <xdr:rowOff>47625</xdr:rowOff>
    </xdr:from>
    <xdr:to>
      <xdr:col>17</xdr:col>
      <xdr:colOff>76201</xdr:colOff>
      <xdr:row>3</xdr:row>
      <xdr:rowOff>228601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9553577" y="47625"/>
          <a:ext cx="352424" cy="1809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158750</xdr:rowOff>
    </xdr:from>
    <xdr:to>
      <xdr:col>12</xdr:col>
      <xdr:colOff>7938</xdr:colOff>
      <xdr:row>10</xdr:row>
      <xdr:rowOff>174625</xdr:rowOff>
    </xdr:to>
    <xdr:cxnSp macro="">
      <xdr:nvCxnSpPr>
        <xdr:cNvPr id="2" name="ลูกศรเชื่อมต่อแบบตรง 1"/>
        <xdr:cNvCxnSpPr/>
      </xdr:nvCxnSpPr>
      <xdr:spPr>
        <a:xfrm>
          <a:off x="10223500" y="3095625"/>
          <a:ext cx="1135063" cy="1587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15875</xdr:colOff>
      <xdr:row>13</xdr:row>
      <xdr:rowOff>182564</xdr:rowOff>
    </xdr:from>
    <xdr:to>
      <xdr:col>12</xdr:col>
      <xdr:colOff>15875</xdr:colOff>
      <xdr:row>13</xdr:row>
      <xdr:rowOff>190500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0239375" y="4024314"/>
          <a:ext cx="1127125" cy="7936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7938</xdr:colOff>
      <xdr:row>16</xdr:row>
      <xdr:rowOff>206375</xdr:rowOff>
    </xdr:from>
    <xdr:to>
      <xdr:col>12</xdr:col>
      <xdr:colOff>7938</xdr:colOff>
      <xdr:row>16</xdr:row>
      <xdr:rowOff>206376</xdr:rowOff>
    </xdr:to>
    <xdr:cxnSp macro="">
      <xdr:nvCxnSpPr>
        <xdr:cNvPr id="5" name="ลูกศรเชื่อมต่อแบบตรง 4"/>
        <xdr:cNvCxnSpPr/>
      </xdr:nvCxnSpPr>
      <xdr:spPr>
        <a:xfrm>
          <a:off x="10231438" y="4953000"/>
          <a:ext cx="1127125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7938</xdr:colOff>
      <xdr:row>19</xdr:row>
      <xdr:rowOff>158750</xdr:rowOff>
    </xdr:from>
    <xdr:to>
      <xdr:col>12</xdr:col>
      <xdr:colOff>15875</xdr:colOff>
      <xdr:row>19</xdr:row>
      <xdr:rowOff>158750</xdr:rowOff>
    </xdr:to>
    <xdr:cxnSp macro="">
      <xdr:nvCxnSpPr>
        <xdr:cNvPr id="7" name="ลูกศรเชื่อมต่อแบบตรง 6"/>
        <xdr:cNvCxnSpPr/>
      </xdr:nvCxnSpPr>
      <xdr:spPr>
        <a:xfrm>
          <a:off x="10231438" y="5810250"/>
          <a:ext cx="1135062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23813</xdr:colOff>
      <xdr:row>22</xdr:row>
      <xdr:rowOff>119063</xdr:rowOff>
    </xdr:from>
    <xdr:to>
      <xdr:col>12</xdr:col>
      <xdr:colOff>15875</xdr:colOff>
      <xdr:row>22</xdr:row>
      <xdr:rowOff>134938</xdr:rowOff>
    </xdr:to>
    <xdr:cxnSp macro="">
      <xdr:nvCxnSpPr>
        <xdr:cNvPr id="8" name="ลูกศรเชื่อมต่อแบบตรง 7"/>
        <xdr:cNvCxnSpPr/>
      </xdr:nvCxnSpPr>
      <xdr:spPr>
        <a:xfrm>
          <a:off x="10247313" y="6675438"/>
          <a:ext cx="1119187" cy="1587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7</xdr:col>
      <xdr:colOff>269875</xdr:colOff>
      <xdr:row>25</xdr:row>
      <xdr:rowOff>119063</xdr:rowOff>
    </xdr:from>
    <xdr:to>
      <xdr:col>12</xdr:col>
      <xdr:colOff>23813</xdr:colOff>
      <xdr:row>25</xdr:row>
      <xdr:rowOff>127000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99688" y="7580313"/>
          <a:ext cx="1174750" cy="7937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7</xdr:col>
      <xdr:colOff>277812</xdr:colOff>
      <xdr:row>28</xdr:row>
      <xdr:rowOff>190500</xdr:rowOff>
    </xdr:from>
    <xdr:to>
      <xdr:col>12</xdr:col>
      <xdr:colOff>23813</xdr:colOff>
      <xdr:row>28</xdr:row>
      <xdr:rowOff>206375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10207625" y="8556625"/>
          <a:ext cx="1166813" cy="1587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0</xdr:colOff>
      <xdr:row>32</xdr:row>
      <xdr:rowOff>142875</xdr:rowOff>
    </xdr:from>
    <xdr:to>
      <xdr:col>12</xdr:col>
      <xdr:colOff>7938</xdr:colOff>
      <xdr:row>32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223500" y="9763125"/>
          <a:ext cx="1135063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7</xdr:col>
      <xdr:colOff>269875</xdr:colOff>
      <xdr:row>36</xdr:row>
      <xdr:rowOff>158750</xdr:rowOff>
    </xdr:from>
    <xdr:to>
      <xdr:col>12</xdr:col>
      <xdr:colOff>7938</xdr:colOff>
      <xdr:row>36</xdr:row>
      <xdr:rowOff>158750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199688" y="11049000"/>
          <a:ext cx="1158875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15875</xdr:colOff>
      <xdr:row>40</xdr:row>
      <xdr:rowOff>174625</xdr:rowOff>
    </xdr:from>
    <xdr:to>
      <xdr:col>12</xdr:col>
      <xdr:colOff>0</xdr:colOff>
      <xdr:row>40</xdr:row>
      <xdr:rowOff>182563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239375" y="12334875"/>
          <a:ext cx="1111250" cy="7938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15875</xdr:colOff>
      <xdr:row>45</xdr:row>
      <xdr:rowOff>150813</xdr:rowOff>
    </xdr:from>
    <xdr:to>
      <xdr:col>12</xdr:col>
      <xdr:colOff>23813</xdr:colOff>
      <xdr:row>45</xdr:row>
      <xdr:rowOff>158750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239375" y="13898563"/>
          <a:ext cx="1135063" cy="7937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2</xdr:row>
      <xdr:rowOff>47625</xdr:rowOff>
    </xdr:from>
    <xdr:to>
      <xdr:col>17</xdr:col>
      <xdr:colOff>76201</xdr:colOff>
      <xdr:row>2</xdr:row>
      <xdr:rowOff>228601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2277727" y="638175"/>
          <a:ext cx="342899" cy="1809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276225</xdr:colOff>
      <xdr:row>16</xdr:row>
      <xdr:rowOff>142875</xdr:rowOff>
    </xdr:from>
    <xdr:to>
      <xdr:col>14</xdr:col>
      <xdr:colOff>266700</xdr:colOff>
      <xdr:row>16</xdr:row>
      <xdr:rowOff>142877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1134725" y="4991100"/>
          <a:ext cx="866775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9</xdr:col>
      <xdr:colOff>1588</xdr:colOff>
      <xdr:row>9</xdr:row>
      <xdr:rowOff>131762</xdr:rowOff>
    </xdr:from>
    <xdr:to>
      <xdr:col>11</xdr:col>
      <xdr:colOff>279400</xdr:colOff>
      <xdr:row>9</xdr:row>
      <xdr:rowOff>131764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0248901" y="2822575"/>
          <a:ext cx="865187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333375</xdr:colOff>
      <xdr:row>23</xdr:row>
      <xdr:rowOff>127000</xdr:rowOff>
    </xdr:from>
    <xdr:to>
      <xdr:col>12</xdr:col>
      <xdr:colOff>3174</xdr:colOff>
      <xdr:row>23</xdr:row>
      <xdr:rowOff>136525</xdr:rowOff>
    </xdr:to>
    <xdr:cxnSp macro="">
      <xdr:nvCxnSpPr>
        <xdr:cNvPr id="9" name="ลูกศรเชื่อมต่อแบบตรง 8"/>
        <xdr:cNvCxnSpPr/>
      </xdr:nvCxnSpPr>
      <xdr:spPr>
        <a:xfrm>
          <a:off x="10239375" y="7040563"/>
          <a:ext cx="884237" cy="952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142875</xdr:rowOff>
    </xdr:from>
    <xdr:to>
      <xdr:col>18</xdr:col>
      <xdr:colOff>9525</xdr:colOff>
      <xdr:row>19</xdr:row>
      <xdr:rowOff>152400</xdr:rowOff>
    </xdr:to>
    <xdr:cxnSp macro="">
      <xdr:nvCxnSpPr>
        <xdr:cNvPr id="3" name="ลูกศรเชื่อมต่อแบบตรง 2"/>
        <xdr:cNvCxnSpPr/>
      </xdr:nvCxnSpPr>
      <xdr:spPr>
        <a:xfrm>
          <a:off x="8639175" y="6086475"/>
          <a:ext cx="3810000" cy="952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314325</xdr:colOff>
      <xdr:row>9</xdr:row>
      <xdr:rowOff>161925</xdr:rowOff>
    </xdr:from>
    <xdr:to>
      <xdr:col>17</xdr:col>
      <xdr:colOff>314325</xdr:colOff>
      <xdr:row>9</xdr:row>
      <xdr:rowOff>161927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10848975" y="3057525"/>
          <a:ext cx="1581150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13</xdr:col>
      <xdr:colOff>298450</xdr:colOff>
      <xdr:row>11</xdr:row>
      <xdr:rowOff>133350</xdr:rowOff>
    </xdr:from>
    <xdr:to>
      <xdr:col>15</xdr:col>
      <xdr:colOff>4762</xdr:colOff>
      <xdr:row>11</xdr:row>
      <xdr:rowOff>133352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11156950" y="3459163"/>
          <a:ext cx="357187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13</xdr:col>
      <xdr:colOff>304800</xdr:colOff>
      <xdr:row>15</xdr:row>
      <xdr:rowOff>133350</xdr:rowOff>
    </xdr:from>
    <xdr:to>
      <xdr:col>15</xdr:col>
      <xdr:colOff>9525</xdr:colOff>
      <xdr:row>15</xdr:row>
      <xdr:rowOff>133352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11163300" y="4857750"/>
          <a:ext cx="352425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13</xdr:col>
      <xdr:colOff>298450</xdr:colOff>
      <xdr:row>17</xdr:row>
      <xdr:rowOff>133350</xdr:rowOff>
    </xdr:from>
    <xdr:to>
      <xdr:col>15</xdr:col>
      <xdr:colOff>4762</xdr:colOff>
      <xdr:row>17</xdr:row>
      <xdr:rowOff>133352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11156950" y="5268913"/>
          <a:ext cx="357187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14</xdr:col>
      <xdr:colOff>9525</xdr:colOff>
      <xdr:row>13</xdr:row>
      <xdr:rowOff>142875</xdr:rowOff>
    </xdr:from>
    <xdr:to>
      <xdr:col>17</xdr:col>
      <xdr:colOff>9525</xdr:colOff>
      <xdr:row>13</xdr:row>
      <xdr:rowOff>142877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1182350" y="4257675"/>
          <a:ext cx="942975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11</xdr:col>
      <xdr:colOff>304800</xdr:colOff>
      <xdr:row>41</xdr:row>
      <xdr:rowOff>142875</xdr:rowOff>
    </xdr:from>
    <xdr:to>
      <xdr:col>13</xdr:col>
      <xdr:colOff>19050</xdr:colOff>
      <xdr:row>41</xdr:row>
      <xdr:rowOff>142877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10525125" y="10353675"/>
          <a:ext cx="352425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7938</xdr:colOff>
      <xdr:row>23</xdr:row>
      <xdr:rowOff>133351</xdr:rowOff>
    </xdr:from>
    <xdr:to>
      <xdr:col>17</xdr:col>
      <xdr:colOff>314325</xdr:colOff>
      <xdr:row>23</xdr:row>
      <xdr:rowOff>150812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8643938" y="7078664"/>
          <a:ext cx="3790950" cy="1746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23812</xdr:colOff>
      <xdr:row>27</xdr:row>
      <xdr:rowOff>134937</xdr:rowOff>
    </xdr:from>
    <xdr:to>
      <xdr:col>14</xdr:col>
      <xdr:colOff>15875</xdr:colOff>
      <xdr:row>27</xdr:row>
      <xdr:rowOff>134937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556875" y="8286750"/>
          <a:ext cx="635000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0</xdr:colOff>
      <xdr:row>48</xdr:row>
      <xdr:rowOff>142875</xdr:rowOff>
    </xdr:from>
    <xdr:to>
      <xdr:col>18</xdr:col>
      <xdr:colOff>19050</xdr:colOff>
      <xdr:row>48</xdr:row>
      <xdr:rowOff>142875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639175" y="7305675"/>
          <a:ext cx="3819525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0</xdr:colOff>
      <xdr:row>37</xdr:row>
      <xdr:rowOff>123827</xdr:rowOff>
    </xdr:from>
    <xdr:to>
      <xdr:col>13</xdr:col>
      <xdr:colOff>304800</xdr:colOff>
      <xdr:row>37</xdr:row>
      <xdr:rowOff>133350</xdr:rowOff>
    </xdr:to>
    <xdr:cxnSp macro="">
      <xdr:nvCxnSpPr>
        <xdr:cNvPr id="29" name="ลูกศรเชื่อมต่อแบบตรง 28"/>
        <xdr:cNvCxnSpPr/>
      </xdr:nvCxnSpPr>
      <xdr:spPr>
        <a:xfrm>
          <a:off x="10533063" y="7069140"/>
          <a:ext cx="630237" cy="9523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12</xdr:col>
      <xdr:colOff>0</xdr:colOff>
      <xdr:row>37</xdr:row>
      <xdr:rowOff>123827</xdr:rowOff>
    </xdr:from>
    <xdr:to>
      <xdr:col>13</xdr:col>
      <xdr:colOff>304800</xdr:colOff>
      <xdr:row>37</xdr:row>
      <xdr:rowOff>133350</xdr:rowOff>
    </xdr:to>
    <xdr:cxnSp macro="">
      <xdr:nvCxnSpPr>
        <xdr:cNvPr id="30" name="ลูกศรเชื่อมต่อแบบตรง 29"/>
        <xdr:cNvCxnSpPr/>
      </xdr:nvCxnSpPr>
      <xdr:spPr>
        <a:xfrm>
          <a:off x="10533063" y="7069140"/>
          <a:ext cx="630237" cy="9523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317500</xdr:colOff>
      <xdr:row>31</xdr:row>
      <xdr:rowOff>150812</xdr:rowOff>
    </xdr:from>
    <xdr:to>
      <xdr:col>10</xdr:col>
      <xdr:colOff>15875</xdr:colOff>
      <xdr:row>31</xdr:row>
      <xdr:rowOff>158750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9588500" y="9509125"/>
          <a:ext cx="349250" cy="7938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2</xdr:row>
      <xdr:rowOff>47625</xdr:rowOff>
    </xdr:from>
    <xdr:to>
      <xdr:col>17</xdr:col>
      <xdr:colOff>76201</xdr:colOff>
      <xdr:row>2</xdr:row>
      <xdr:rowOff>228601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2077702" y="638175"/>
          <a:ext cx="342899" cy="1809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307975</xdr:colOff>
      <xdr:row>16</xdr:row>
      <xdr:rowOff>150813</xdr:rowOff>
    </xdr:from>
    <xdr:to>
      <xdr:col>13</xdr:col>
      <xdr:colOff>266700</xdr:colOff>
      <xdr:row>16</xdr:row>
      <xdr:rowOff>150815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10809288" y="4953001"/>
          <a:ext cx="863600" cy="2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7938</xdr:colOff>
      <xdr:row>9</xdr:row>
      <xdr:rowOff>142875</xdr:rowOff>
    </xdr:from>
    <xdr:to>
      <xdr:col>18</xdr:col>
      <xdr:colOff>0</xdr:colOff>
      <xdr:row>9</xdr:row>
      <xdr:rowOff>150812</xdr:rowOff>
    </xdr:to>
    <xdr:cxnSp macro="">
      <xdr:nvCxnSpPr>
        <xdr:cNvPr id="6" name="ลูกศรเชื่อมต่อแบบตรง 5"/>
        <xdr:cNvCxnSpPr/>
      </xdr:nvCxnSpPr>
      <xdr:spPr>
        <a:xfrm>
          <a:off x="9231313" y="2833688"/>
          <a:ext cx="3540125" cy="7937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266702</xdr:colOff>
      <xdr:row>1</xdr:row>
      <xdr:rowOff>47625</xdr:rowOff>
    </xdr:from>
    <xdr:to>
      <xdr:col>17</xdr:col>
      <xdr:colOff>76201</xdr:colOff>
      <xdr:row>1</xdr:row>
      <xdr:rowOff>228601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1639552" y="352425"/>
          <a:ext cx="342899" cy="18097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1040423</xdr:colOff>
      <xdr:row>8</xdr:row>
      <xdr:rowOff>139212</xdr:rowOff>
    </xdr:from>
    <xdr:to>
      <xdr:col>18</xdr:col>
      <xdr:colOff>0</xdr:colOff>
      <xdr:row>8</xdr:row>
      <xdr:rowOff>139213</xdr:rowOff>
    </xdr:to>
    <xdr:cxnSp macro="">
      <xdr:nvCxnSpPr>
        <xdr:cNvPr id="19" name="ลูกศรเชื่อมต่อแบบตรง 18"/>
        <xdr:cNvCxnSpPr/>
      </xdr:nvCxnSpPr>
      <xdr:spPr>
        <a:xfrm>
          <a:off x="9114692" y="2586404"/>
          <a:ext cx="3502270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7327</xdr:colOff>
      <xdr:row>37</xdr:row>
      <xdr:rowOff>131884</xdr:rowOff>
    </xdr:from>
    <xdr:to>
      <xdr:col>18</xdr:col>
      <xdr:colOff>0</xdr:colOff>
      <xdr:row>37</xdr:row>
      <xdr:rowOff>139211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9129346" y="11503269"/>
          <a:ext cx="3487616" cy="7327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10</xdr:col>
      <xdr:colOff>285750</xdr:colOff>
      <xdr:row>11</xdr:row>
      <xdr:rowOff>142875</xdr:rowOff>
    </xdr:from>
    <xdr:to>
      <xdr:col>14</xdr:col>
      <xdr:colOff>57150</xdr:colOff>
      <xdr:row>11</xdr:row>
      <xdr:rowOff>142878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0544175" y="3571875"/>
          <a:ext cx="885825" cy="3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10</xdr:col>
      <xdr:colOff>271097</xdr:colOff>
      <xdr:row>16</xdr:row>
      <xdr:rowOff>175848</xdr:rowOff>
    </xdr:from>
    <xdr:to>
      <xdr:col>12</xdr:col>
      <xdr:colOff>0</xdr:colOff>
      <xdr:row>16</xdr:row>
      <xdr:rowOff>183174</xdr:rowOff>
    </xdr:to>
    <xdr:cxnSp macro="">
      <xdr:nvCxnSpPr>
        <xdr:cNvPr id="8" name="ลูกศรเชื่อมต่อแบบตรง 7"/>
        <xdr:cNvCxnSpPr/>
      </xdr:nvCxnSpPr>
      <xdr:spPr>
        <a:xfrm>
          <a:off x="10616712" y="5084886"/>
          <a:ext cx="329711" cy="7326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6</xdr:col>
      <xdr:colOff>7327</xdr:colOff>
      <xdr:row>44</xdr:row>
      <xdr:rowOff>152401</xdr:rowOff>
    </xdr:from>
    <xdr:to>
      <xdr:col>12</xdr:col>
      <xdr:colOff>28575</xdr:colOff>
      <xdr:row>44</xdr:row>
      <xdr:rowOff>153866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9129346" y="13648593"/>
          <a:ext cx="1845652" cy="146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7</xdr:col>
      <xdr:colOff>315058</xdr:colOff>
      <xdr:row>22</xdr:row>
      <xdr:rowOff>183173</xdr:rowOff>
    </xdr:from>
    <xdr:to>
      <xdr:col>12</xdr:col>
      <xdr:colOff>300404</xdr:colOff>
      <xdr:row>22</xdr:row>
      <xdr:rowOff>183177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9759462" y="6938596"/>
          <a:ext cx="1487365" cy="4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285750</xdr:colOff>
      <xdr:row>28</xdr:row>
      <xdr:rowOff>117230</xdr:rowOff>
    </xdr:from>
    <xdr:to>
      <xdr:col>15</xdr:col>
      <xdr:colOff>51288</xdr:colOff>
      <xdr:row>28</xdr:row>
      <xdr:rowOff>117231</xdr:rowOff>
    </xdr:to>
    <xdr:cxnSp macro="">
      <xdr:nvCxnSpPr>
        <xdr:cNvPr id="23" name="ลูกศรเชื่อมต่อแบบตรง 22"/>
        <xdr:cNvCxnSpPr/>
      </xdr:nvCxnSpPr>
      <xdr:spPr>
        <a:xfrm>
          <a:off x="10074519" y="8719038"/>
          <a:ext cx="1795096" cy="1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164523</xdr:rowOff>
    </xdr:from>
    <xdr:to>
      <xdr:col>18</xdr:col>
      <xdr:colOff>2598</xdr:colOff>
      <xdr:row>10</xdr:row>
      <xdr:rowOff>173182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11733068" y="3195205"/>
          <a:ext cx="1691121" cy="8659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11</xdr:col>
      <xdr:colOff>277091</xdr:colOff>
      <xdr:row>38</xdr:row>
      <xdr:rowOff>155864</xdr:rowOff>
    </xdr:from>
    <xdr:to>
      <xdr:col>17</xdr:col>
      <xdr:colOff>245053</xdr:colOff>
      <xdr:row>38</xdr:row>
      <xdr:rowOff>164523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1707091" y="11672455"/>
          <a:ext cx="1691121" cy="8659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Ruler="0" view="pageLayout" topLeftCell="A31" zoomScale="120" zoomScaleNormal="100" zoomScalePageLayoutView="120" workbookViewId="0">
      <selection activeCell="C42" sqref="C42:C43"/>
    </sheetView>
  </sheetViews>
  <sheetFormatPr defaultRowHeight="21" x14ac:dyDescent="0.45"/>
  <cols>
    <col min="1" max="1" width="72" style="1" customWidth="1"/>
    <col min="2" max="2" width="11.875" style="1" customWidth="1"/>
    <col min="3" max="3" width="13.25" style="1" customWidth="1"/>
    <col min="4" max="4" width="13.875" style="1" customWidth="1"/>
    <col min="5" max="5" width="14.25" style="1" customWidth="1"/>
    <col min="6" max="6" width="12.5" style="1" customWidth="1"/>
    <col min="7" max="7" width="9.25" style="1" customWidth="1"/>
    <col min="8" max="8" width="9" style="1"/>
    <col min="9" max="9" width="10.375" style="1" customWidth="1"/>
    <col min="10" max="10" width="10.875" style="1" customWidth="1"/>
    <col min="11" max="11" width="11.5" style="1" customWidth="1"/>
    <col min="12" max="12" width="12.25" style="1" customWidth="1"/>
    <col min="13" max="13" width="9" style="1"/>
    <col min="14" max="14" width="9.875" style="1" bestFit="1" customWidth="1"/>
    <col min="15" max="16384" width="9" style="1"/>
  </cols>
  <sheetData>
    <row r="1" spans="1:14" ht="21.75" customHeight="1" x14ac:dyDescent="0.55000000000000004">
      <c r="A1" s="53"/>
      <c r="B1" s="53"/>
      <c r="C1" s="53"/>
      <c r="D1" s="53"/>
      <c r="E1" s="53"/>
      <c r="F1" s="364" t="s">
        <v>70</v>
      </c>
    </row>
    <row r="2" spans="1:14" ht="24.75" customHeight="1" x14ac:dyDescent="0.55000000000000004">
      <c r="A2" s="377" t="s">
        <v>115</v>
      </c>
      <c r="B2" s="377"/>
      <c r="C2" s="377"/>
      <c r="D2" s="377"/>
      <c r="E2" s="377"/>
      <c r="F2" s="377"/>
    </row>
    <row r="3" spans="1:14" ht="29.25" x14ac:dyDescent="0.6">
      <c r="A3" s="377" t="s">
        <v>141</v>
      </c>
      <c r="B3" s="377"/>
      <c r="C3" s="377"/>
      <c r="D3" s="377"/>
      <c r="E3" s="377"/>
      <c r="F3" s="377"/>
      <c r="H3" s="20"/>
      <c r="I3" s="20"/>
      <c r="J3" s="20"/>
      <c r="K3" s="20"/>
      <c r="L3" s="20"/>
      <c r="M3" s="20"/>
      <c r="N3" s="20"/>
    </row>
    <row r="4" spans="1:14" ht="21.75" customHeight="1" x14ac:dyDescent="0.6">
      <c r="A4" s="377" t="s">
        <v>22</v>
      </c>
      <c r="B4" s="377"/>
      <c r="C4" s="377"/>
      <c r="D4" s="377"/>
      <c r="E4" s="377"/>
      <c r="F4" s="377"/>
      <c r="H4" s="20"/>
      <c r="I4" s="20"/>
      <c r="J4" s="20"/>
      <c r="K4" s="20"/>
      <c r="L4" s="20"/>
      <c r="M4" s="20"/>
      <c r="N4" s="20"/>
    </row>
    <row r="5" spans="1:14" ht="21.75" customHeight="1" x14ac:dyDescent="0.6">
      <c r="A5" s="378" t="s">
        <v>23</v>
      </c>
      <c r="B5" s="378"/>
      <c r="C5" s="378"/>
      <c r="D5" s="378"/>
      <c r="E5" s="378"/>
      <c r="F5" s="378"/>
      <c r="H5" s="20"/>
      <c r="I5" s="20"/>
      <c r="J5" s="20"/>
      <c r="K5" s="20"/>
      <c r="L5" s="20"/>
      <c r="M5" s="20"/>
      <c r="N5" s="20"/>
    </row>
    <row r="6" spans="1:14" s="21" customFormat="1" ht="23.25" customHeight="1" x14ac:dyDescent="0.2">
      <c r="A6" s="365" t="s">
        <v>24</v>
      </c>
      <c r="B6" s="367" t="s">
        <v>25</v>
      </c>
      <c r="C6" s="367" t="s">
        <v>26</v>
      </c>
      <c r="D6" s="367" t="s">
        <v>27</v>
      </c>
      <c r="E6" s="367" t="s">
        <v>26</v>
      </c>
      <c r="F6" s="367" t="s">
        <v>28</v>
      </c>
      <c r="H6" s="23"/>
      <c r="I6" s="23"/>
      <c r="J6" s="23"/>
      <c r="K6" s="23"/>
      <c r="L6" s="23"/>
      <c r="M6" s="23"/>
      <c r="N6" s="23"/>
    </row>
    <row r="7" spans="1:14" s="21" customFormat="1" ht="23.25" customHeight="1" x14ac:dyDescent="0.2">
      <c r="A7" s="366"/>
      <c r="B7" s="368" t="s">
        <v>29</v>
      </c>
      <c r="C7" s="368" t="s">
        <v>30</v>
      </c>
      <c r="D7" s="368"/>
      <c r="E7" s="368" t="s">
        <v>31</v>
      </c>
      <c r="F7" s="368"/>
      <c r="H7" s="23"/>
      <c r="I7" s="23"/>
      <c r="J7" s="23"/>
      <c r="K7" s="23"/>
      <c r="L7" s="23"/>
      <c r="M7" s="23"/>
      <c r="N7" s="23"/>
    </row>
    <row r="8" spans="1:14" s="24" customFormat="1" ht="24" x14ac:dyDescent="0.55000000000000004">
      <c r="A8" s="81" t="s">
        <v>358</v>
      </c>
      <c r="B8" s="88">
        <f>B9+B10+B11+B12+B13+B14</f>
        <v>20</v>
      </c>
      <c r="C8" s="83">
        <f>B8*100/B41</f>
        <v>36.363636363636367</v>
      </c>
      <c r="D8" s="84">
        <f>D9+D10+D11+D12+D13+D14</f>
        <v>23214000</v>
      </c>
      <c r="E8" s="83">
        <f>D8*100/D41</f>
        <v>76.805304310496709</v>
      </c>
      <c r="F8" s="85"/>
      <c r="G8" s="44"/>
      <c r="H8" s="25"/>
      <c r="I8" s="25"/>
      <c r="J8" s="25">
        <v>100000</v>
      </c>
      <c r="K8" s="25"/>
      <c r="L8" s="25">
        <v>180000</v>
      </c>
      <c r="M8" s="25"/>
      <c r="N8" s="25">
        <v>30000</v>
      </c>
    </row>
    <row r="9" spans="1:14" s="24" customFormat="1" ht="21.75" customHeight="1" x14ac:dyDescent="0.55000000000000004">
      <c r="A9" s="58" t="s">
        <v>363</v>
      </c>
      <c r="B9" s="136">
        <v>3</v>
      </c>
      <c r="C9" s="137"/>
      <c r="D9" s="138">
        <v>190000</v>
      </c>
      <c r="E9" s="139"/>
      <c r="F9" s="140" t="s">
        <v>21</v>
      </c>
      <c r="G9" s="44"/>
      <c r="H9" s="25"/>
      <c r="I9" s="25"/>
      <c r="J9" s="25"/>
      <c r="K9" s="25"/>
      <c r="L9" s="25"/>
      <c r="M9" s="25"/>
      <c r="N9" s="25"/>
    </row>
    <row r="10" spans="1:14" s="24" customFormat="1" ht="21.75" customHeight="1" x14ac:dyDescent="0.55000000000000004">
      <c r="A10" s="58" t="s">
        <v>364</v>
      </c>
      <c r="B10" s="141">
        <v>1</v>
      </c>
      <c r="C10" s="142"/>
      <c r="D10" s="143">
        <v>30000</v>
      </c>
      <c r="E10" s="144"/>
      <c r="F10" s="145" t="s">
        <v>21</v>
      </c>
      <c r="G10" s="44"/>
      <c r="H10" s="25"/>
      <c r="I10" s="25"/>
      <c r="J10" s="25"/>
      <c r="K10" s="25"/>
      <c r="L10" s="25"/>
      <c r="M10" s="25"/>
      <c r="N10" s="25"/>
    </row>
    <row r="11" spans="1:14" s="19" customFormat="1" ht="24.75" x14ac:dyDescent="0.6">
      <c r="A11" s="58" t="s">
        <v>365</v>
      </c>
      <c r="B11" s="146">
        <v>3</v>
      </c>
      <c r="C11" s="54"/>
      <c r="D11" s="147">
        <v>70000</v>
      </c>
      <c r="E11" s="54"/>
      <c r="F11" s="54" t="s">
        <v>78</v>
      </c>
      <c r="G11" s="45"/>
      <c r="H11" s="22"/>
      <c r="I11" s="47"/>
      <c r="J11" s="22">
        <v>300000</v>
      </c>
      <c r="K11" s="22"/>
      <c r="L11" s="22">
        <v>10000</v>
      </c>
      <c r="M11" s="22"/>
      <c r="N11" s="22">
        <v>50000</v>
      </c>
    </row>
    <row r="12" spans="1:14" s="19" customFormat="1" ht="24.75" x14ac:dyDescent="0.6">
      <c r="A12" s="58" t="s">
        <v>373</v>
      </c>
      <c r="B12" s="146">
        <v>1</v>
      </c>
      <c r="C12" s="54"/>
      <c r="D12" s="147">
        <v>100000</v>
      </c>
      <c r="E12" s="54"/>
      <c r="F12" s="54" t="s">
        <v>78</v>
      </c>
      <c r="G12" s="45"/>
      <c r="H12" s="22"/>
      <c r="I12" s="47"/>
      <c r="J12" s="22"/>
      <c r="K12" s="22"/>
      <c r="L12" s="22"/>
      <c r="M12" s="22"/>
      <c r="N12" s="22"/>
    </row>
    <row r="13" spans="1:14" s="19" customFormat="1" ht="24.75" x14ac:dyDescent="0.6">
      <c r="A13" s="58" t="s">
        <v>374</v>
      </c>
      <c r="B13" s="146">
        <v>3</v>
      </c>
      <c r="C13" s="54"/>
      <c r="D13" s="147">
        <v>240000</v>
      </c>
      <c r="E13" s="54"/>
      <c r="F13" s="54" t="s">
        <v>21</v>
      </c>
      <c r="G13" s="45"/>
      <c r="H13" s="22"/>
      <c r="I13" s="47"/>
      <c r="J13" s="22"/>
      <c r="K13" s="22"/>
      <c r="L13" s="22"/>
      <c r="M13" s="22"/>
      <c r="N13" s="22"/>
    </row>
    <row r="14" spans="1:14" s="19" customFormat="1" ht="24.75" x14ac:dyDescent="0.6">
      <c r="A14" s="58" t="s">
        <v>366</v>
      </c>
      <c r="B14" s="146">
        <v>9</v>
      </c>
      <c r="C14" s="54"/>
      <c r="D14" s="147">
        <v>22584000</v>
      </c>
      <c r="E14" s="54"/>
      <c r="F14" s="54" t="s">
        <v>21</v>
      </c>
      <c r="G14" s="45"/>
      <c r="H14" s="22"/>
      <c r="I14" s="47"/>
      <c r="J14" s="22">
        <v>20000</v>
      </c>
      <c r="K14" s="22"/>
      <c r="L14" s="22">
        <v>13140000</v>
      </c>
      <c r="M14" s="22"/>
      <c r="N14" s="22">
        <v>170000</v>
      </c>
    </row>
    <row r="15" spans="1:14" s="24" customFormat="1" ht="24" x14ac:dyDescent="0.55000000000000004">
      <c r="A15" s="81" t="s">
        <v>359</v>
      </c>
      <c r="B15" s="86">
        <f>B16</f>
        <v>0</v>
      </c>
      <c r="C15" s="83">
        <f>B15*100/B41</f>
        <v>0</v>
      </c>
      <c r="D15" s="87">
        <f>D16</f>
        <v>0</v>
      </c>
      <c r="E15" s="83">
        <f>D15*100/D41</f>
        <v>0</v>
      </c>
      <c r="F15" s="85"/>
      <c r="H15" s="25"/>
      <c r="I15" s="25"/>
      <c r="J15" s="25">
        <v>15500</v>
      </c>
      <c r="K15" s="25"/>
      <c r="L15" s="25"/>
      <c r="M15" s="25"/>
      <c r="N15" s="25"/>
    </row>
    <row r="16" spans="1:14" s="19" customFormat="1" ht="24" x14ac:dyDescent="0.55000000000000004">
      <c r="A16" s="56"/>
      <c r="B16" s="43">
        <v>0</v>
      </c>
      <c r="C16" s="43">
        <v>0</v>
      </c>
      <c r="D16" s="43">
        <v>0</v>
      </c>
      <c r="E16" s="57">
        <v>0</v>
      </c>
      <c r="F16" s="55"/>
      <c r="H16" s="22"/>
      <c r="I16" s="22"/>
      <c r="J16" s="50">
        <f>SUM(J11:J15)</f>
        <v>335500</v>
      </c>
      <c r="K16" s="22"/>
      <c r="L16" s="22"/>
      <c r="M16" s="22"/>
      <c r="N16" s="22"/>
    </row>
    <row r="17" spans="1:14" s="24" customFormat="1" ht="24" x14ac:dyDescent="0.55000000000000004">
      <c r="A17" s="81" t="s">
        <v>357</v>
      </c>
      <c r="B17" s="82">
        <f>B19</f>
        <v>11</v>
      </c>
      <c r="C17" s="83">
        <f>B17*100/B41</f>
        <v>20</v>
      </c>
      <c r="D17" s="84">
        <f>D19</f>
        <v>4324000</v>
      </c>
      <c r="E17" s="83">
        <f>D17*100/D41</f>
        <v>14.306286544265864</v>
      </c>
      <c r="F17" s="85"/>
      <c r="H17" s="25"/>
      <c r="I17" s="25"/>
      <c r="J17" s="25">
        <v>161000</v>
      </c>
      <c r="K17" s="25"/>
      <c r="L17" s="25"/>
      <c r="M17" s="25"/>
      <c r="N17" s="25"/>
    </row>
    <row r="18" spans="1:14" s="19" customFormat="1" ht="24" x14ac:dyDescent="0.55000000000000004">
      <c r="A18" s="148" t="s">
        <v>367</v>
      </c>
      <c r="B18" s="146"/>
      <c r="C18" s="54"/>
      <c r="D18" s="147"/>
      <c r="E18" s="54"/>
      <c r="F18" s="55"/>
      <c r="H18" s="22"/>
      <c r="I18" s="22"/>
      <c r="J18" s="22">
        <v>170000</v>
      </c>
      <c r="K18" s="22"/>
      <c r="L18" s="22"/>
      <c r="M18" s="22"/>
      <c r="N18" s="22"/>
    </row>
    <row r="19" spans="1:14" s="19" customFormat="1" ht="24" x14ac:dyDescent="0.55000000000000004">
      <c r="A19" s="149" t="s">
        <v>368</v>
      </c>
      <c r="B19" s="146">
        <v>11</v>
      </c>
      <c r="C19" s="54"/>
      <c r="D19" s="147">
        <v>4324000</v>
      </c>
      <c r="E19" s="54"/>
      <c r="F19" s="55" t="s">
        <v>35</v>
      </c>
      <c r="H19" s="22"/>
      <c r="I19" s="22"/>
      <c r="J19" s="22"/>
      <c r="K19" s="22"/>
      <c r="L19" s="22"/>
      <c r="M19" s="22"/>
      <c r="N19" s="22"/>
    </row>
    <row r="20" spans="1:14" s="24" customFormat="1" ht="24" x14ac:dyDescent="0.55000000000000004">
      <c r="A20" s="81" t="s">
        <v>360</v>
      </c>
      <c r="B20" s="85">
        <f>B21+B22</f>
        <v>3</v>
      </c>
      <c r="C20" s="83">
        <f>B20*100/B41</f>
        <v>5.4545454545454541</v>
      </c>
      <c r="D20" s="87">
        <f>D21+D22</f>
        <v>80000</v>
      </c>
      <c r="E20" s="83">
        <f>D20*100/D41</f>
        <v>0.26468615253035827</v>
      </c>
      <c r="F20" s="85"/>
      <c r="I20" s="46"/>
      <c r="J20" s="51">
        <f>SUM(J11:J18)</f>
        <v>1002000</v>
      </c>
      <c r="L20" s="25">
        <v>500000</v>
      </c>
      <c r="N20" s="51">
        <f>SUM(N11:N18)</f>
        <v>220000</v>
      </c>
    </row>
    <row r="21" spans="1:14" s="19" customFormat="1" ht="24" x14ac:dyDescent="0.55000000000000004">
      <c r="A21" s="58" t="s">
        <v>352</v>
      </c>
      <c r="B21" s="55">
        <v>2</v>
      </c>
      <c r="C21" s="54"/>
      <c r="D21" s="61">
        <v>50000</v>
      </c>
      <c r="E21" s="54"/>
      <c r="F21" s="55" t="s">
        <v>21</v>
      </c>
      <c r="L21" s="22">
        <v>200000</v>
      </c>
    </row>
    <row r="22" spans="1:14" s="19" customFormat="1" ht="24" x14ac:dyDescent="0.55000000000000004">
      <c r="A22" s="58" t="s">
        <v>353</v>
      </c>
      <c r="B22" s="55">
        <v>1</v>
      </c>
      <c r="C22" s="54"/>
      <c r="D22" s="61">
        <v>30000</v>
      </c>
      <c r="E22" s="54"/>
      <c r="F22" s="55" t="s">
        <v>21</v>
      </c>
      <c r="L22" s="22">
        <v>240000</v>
      </c>
    </row>
    <row r="23" spans="1:14" s="19" customFormat="1" ht="24" x14ac:dyDescent="0.55000000000000004">
      <c r="A23" s="59"/>
      <c r="B23" s="130"/>
      <c r="C23" s="60"/>
      <c r="D23" s="131"/>
      <c r="E23" s="132"/>
      <c r="F23" s="62"/>
      <c r="H23" s="22"/>
      <c r="I23" s="22"/>
      <c r="J23" s="22"/>
      <c r="K23" s="22"/>
      <c r="L23" s="22"/>
      <c r="M23" s="22"/>
      <c r="N23" s="22"/>
    </row>
    <row r="24" spans="1:14" s="19" customFormat="1" ht="24" x14ac:dyDescent="0.55000000000000004">
      <c r="A24" s="63"/>
      <c r="B24" s="64"/>
      <c r="C24" s="65"/>
      <c r="D24" s="66"/>
      <c r="E24" s="65"/>
      <c r="F24" s="67" t="s">
        <v>70</v>
      </c>
    </row>
    <row r="25" spans="1:14" s="19" customFormat="1" ht="24" x14ac:dyDescent="0.55000000000000004">
      <c r="A25" s="68"/>
      <c r="B25" s="69"/>
      <c r="C25" s="70"/>
      <c r="D25" s="71"/>
      <c r="E25" s="70"/>
      <c r="F25" s="69"/>
    </row>
    <row r="26" spans="1:14" s="19" customFormat="1" ht="22.5" customHeight="1" x14ac:dyDescent="0.5">
      <c r="A26" s="360" t="s">
        <v>24</v>
      </c>
      <c r="B26" s="362" t="s">
        <v>25</v>
      </c>
      <c r="C26" s="362" t="s">
        <v>26</v>
      </c>
      <c r="D26" s="362" t="s">
        <v>27</v>
      </c>
      <c r="E26" s="362" t="s">
        <v>26</v>
      </c>
      <c r="F26" s="362" t="s">
        <v>28</v>
      </c>
    </row>
    <row r="27" spans="1:14" s="19" customFormat="1" ht="22.5" customHeight="1" x14ac:dyDescent="0.5">
      <c r="A27" s="361"/>
      <c r="B27" s="363" t="s">
        <v>29</v>
      </c>
      <c r="C27" s="363" t="s">
        <v>30</v>
      </c>
      <c r="D27" s="363"/>
      <c r="E27" s="363" t="s">
        <v>31</v>
      </c>
      <c r="F27" s="363"/>
      <c r="K27" s="19" t="s">
        <v>123</v>
      </c>
    </row>
    <row r="28" spans="1:14" s="24" customFormat="1" ht="24" x14ac:dyDescent="0.5">
      <c r="A28" s="89" t="s">
        <v>33</v>
      </c>
      <c r="B28" s="90">
        <f>B29+B30+B31+B32</f>
        <v>12</v>
      </c>
      <c r="C28" s="91">
        <f>B28*100/B41</f>
        <v>21.818181818181817</v>
      </c>
      <c r="D28" s="92">
        <f>D29+D30+D31+D32</f>
        <v>1936475</v>
      </c>
      <c r="E28" s="91">
        <f>D28*100/D41</f>
        <v>6.4069764652653189</v>
      </c>
      <c r="F28" s="90"/>
      <c r="I28" s="25">
        <v>30000</v>
      </c>
      <c r="K28" s="25">
        <v>30000</v>
      </c>
    </row>
    <row r="29" spans="1:14" s="24" customFormat="1" ht="24" x14ac:dyDescent="0.5">
      <c r="A29" s="72" t="s">
        <v>354</v>
      </c>
      <c r="B29" s="73">
        <v>6</v>
      </c>
      <c r="C29" s="74"/>
      <c r="D29" s="38">
        <v>564300</v>
      </c>
      <c r="E29" s="75"/>
      <c r="F29" s="73" t="s">
        <v>79</v>
      </c>
      <c r="I29" s="25">
        <v>20000</v>
      </c>
      <c r="K29" s="25">
        <v>20000</v>
      </c>
    </row>
    <row r="30" spans="1:14" s="24" customFormat="1" ht="24" x14ac:dyDescent="0.5">
      <c r="A30" s="72" t="s">
        <v>369</v>
      </c>
      <c r="B30" s="73">
        <v>3</v>
      </c>
      <c r="C30" s="74"/>
      <c r="D30" s="38">
        <v>70000</v>
      </c>
      <c r="E30" s="75"/>
      <c r="F30" s="73" t="s">
        <v>78</v>
      </c>
      <c r="I30" s="25">
        <v>21500</v>
      </c>
      <c r="K30" s="25">
        <v>30000</v>
      </c>
    </row>
    <row r="31" spans="1:14" s="24" customFormat="1" ht="24" x14ac:dyDescent="0.5">
      <c r="A31" s="72" t="s">
        <v>370</v>
      </c>
      <c r="B31" s="73">
        <v>2</v>
      </c>
      <c r="C31" s="74"/>
      <c r="D31" s="38">
        <v>196000</v>
      </c>
      <c r="E31" s="75"/>
      <c r="F31" s="73" t="s">
        <v>79</v>
      </c>
      <c r="I31" s="25"/>
      <c r="K31" s="25"/>
    </row>
    <row r="32" spans="1:14" s="24" customFormat="1" ht="24" x14ac:dyDescent="0.5">
      <c r="A32" s="72" t="s">
        <v>371</v>
      </c>
      <c r="B32" s="73">
        <v>1</v>
      </c>
      <c r="C32" s="74"/>
      <c r="D32" s="38">
        <v>1106175</v>
      </c>
      <c r="E32" s="75"/>
      <c r="F32" s="73" t="s">
        <v>79</v>
      </c>
      <c r="I32" s="25">
        <v>15000</v>
      </c>
      <c r="K32" s="25">
        <v>50000</v>
      </c>
    </row>
    <row r="33" spans="1:11" s="24" customFormat="1" ht="24" x14ac:dyDescent="0.5">
      <c r="A33" s="89" t="s">
        <v>361</v>
      </c>
      <c r="B33" s="90">
        <f>B34</f>
        <v>2</v>
      </c>
      <c r="C33" s="91">
        <f>B33*100/B41</f>
        <v>3.6363636363636362</v>
      </c>
      <c r="D33" s="92">
        <f>D34</f>
        <v>30000</v>
      </c>
      <c r="E33" s="91">
        <f>D33*100/D41</f>
        <v>9.9257307198884343E-2</v>
      </c>
      <c r="F33" s="93"/>
      <c r="I33" s="25">
        <v>212900</v>
      </c>
      <c r="K33" s="25">
        <v>50000</v>
      </c>
    </row>
    <row r="34" spans="1:11" s="19" customFormat="1" ht="24" x14ac:dyDescent="0.55000000000000004">
      <c r="A34" s="58" t="s">
        <v>80</v>
      </c>
      <c r="B34" s="55">
        <v>2</v>
      </c>
      <c r="C34" s="54"/>
      <c r="D34" s="61">
        <v>30000</v>
      </c>
      <c r="E34" s="54"/>
      <c r="F34" s="55" t="s">
        <v>21</v>
      </c>
      <c r="I34" s="22">
        <v>10000</v>
      </c>
      <c r="K34" s="22">
        <v>150000</v>
      </c>
    </row>
    <row r="35" spans="1:11" s="19" customFormat="1" ht="24" x14ac:dyDescent="0.55000000000000004">
      <c r="A35" s="58"/>
      <c r="B35" s="55"/>
      <c r="C35" s="54"/>
      <c r="D35" s="61"/>
      <c r="E35" s="54"/>
      <c r="F35" s="55"/>
      <c r="I35" s="22">
        <v>10000</v>
      </c>
      <c r="K35" s="22">
        <v>50000</v>
      </c>
    </row>
    <row r="36" spans="1:11" s="24" customFormat="1" ht="24" x14ac:dyDescent="0.55000000000000004">
      <c r="A36" s="81" t="s">
        <v>362</v>
      </c>
      <c r="B36" s="85">
        <v>7</v>
      </c>
      <c r="C36" s="83">
        <f>B36*100/B41</f>
        <v>12.727272727272727</v>
      </c>
      <c r="D36" s="94">
        <f>D37+D38+D39+D40</f>
        <v>640000</v>
      </c>
      <c r="E36" s="83">
        <f>D36*100/D41</f>
        <v>2.1174892202428661</v>
      </c>
      <c r="F36" s="95"/>
      <c r="I36" s="51">
        <f>SUM(I28:I35)</f>
        <v>319400</v>
      </c>
    </row>
    <row r="37" spans="1:11" s="24" customFormat="1" ht="24" x14ac:dyDescent="0.55000000000000004">
      <c r="A37" s="58" t="s">
        <v>81</v>
      </c>
      <c r="B37" s="55">
        <v>3</v>
      </c>
      <c r="C37" s="55"/>
      <c r="D37" s="61">
        <v>65000</v>
      </c>
      <c r="E37" s="54"/>
      <c r="F37" s="55" t="s">
        <v>21</v>
      </c>
    </row>
    <row r="38" spans="1:11" s="24" customFormat="1" ht="24" x14ac:dyDescent="0.55000000000000004">
      <c r="A38" s="58" t="s">
        <v>355</v>
      </c>
      <c r="B38" s="55">
        <v>2</v>
      </c>
      <c r="C38" s="55"/>
      <c r="D38" s="61">
        <v>400000</v>
      </c>
      <c r="E38" s="54"/>
      <c r="F38" s="55" t="s">
        <v>21</v>
      </c>
      <c r="I38" s="25">
        <v>30000</v>
      </c>
    </row>
    <row r="39" spans="1:11" s="24" customFormat="1" ht="24" x14ac:dyDescent="0.55000000000000004">
      <c r="A39" s="58" t="s">
        <v>356</v>
      </c>
      <c r="B39" s="55">
        <v>1</v>
      </c>
      <c r="C39" s="55"/>
      <c r="D39" s="40">
        <v>150000</v>
      </c>
      <c r="E39" s="54"/>
      <c r="F39" s="55" t="s">
        <v>21</v>
      </c>
      <c r="I39" s="25">
        <v>5000</v>
      </c>
    </row>
    <row r="40" spans="1:11" s="19" customFormat="1" ht="24" x14ac:dyDescent="0.55000000000000004">
      <c r="A40" s="58" t="s">
        <v>372</v>
      </c>
      <c r="B40" s="55">
        <v>1</v>
      </c>
      <c r="C40" s="55"/>
      <c r="D40" s="40">
        <v>25000</v>
      </c>
      <c r="E40" s="54"/>
      <c r="F40" s="55" t="s">
        <v>21</v>
      </c>
      <c r="I40" s="22">
        <v>60000</v>
      </c>
    </row>
    <row r="41" spans="1:11" s="19" customFormat="1" ht="24" x14ac:dyDescent="0.55000000000000004">
      <c r="A41" s="85" t="s">
        <v>82</v>
      </c>
      <c r="B41" s="370">
        <v>55</v>
      </c>
      <c r="C41" s="96">
        <f>C8+C15+C17+C20+C28+C33+C36</f>
        <v>100</v>
      </c>
      <c r="D41" s="84">
        <f>D8+D15+D17+D20+D28+D33+D36</f>
        <v>30224475</v>
      </c>
      <c r="E41" s="97">
        <f>E8+E15+E17+E20+E28+E33+E36</f>
        <v>99.999999999999986</v>
      </c>
      <c r="F41" s="98"/>
    </row>
    <row r="42" spans="1:11" s="19" customFormat="1" ht="24" x14ac:dyDescent="0.55000000000000004">
      <c r="A42" s="52"/>
      <c r="B42" s="371"/>
      <c r="C42" s="29"/>
      <c r="D42" s="48"/>
      <c r="E42" s="52"/>
      <c r="F42" s="52"/>
    </row>
    <row r="43" spans="1:11" s="19" customFormat="1" ht="24" x14ac:dyDescent="0.55000000000000004">
      <c r="A43" s="52"/>
      <c r="B43" s="52"/>
      <c r="C43" s="26"/>
      <c r="D43" s="27"/>
      <c r="E43" s="52"/>
      <c r="F43" s="52"/>
    </row>
    <row r="44" spans="1:11" s="19" customFormat="1" ht="24" x14ac:dyDescent="0.55000000000000004">
      <c r="A44" s="52"/>
      <c r="B44" s="52"/>
      <c r="C44" s="26"/>
      <c r="D44" s="28"/>
      <c r="E44" s="52"/>
      <c r="F44" s="52"/>
    </row>
    <row r="45" spans="1:11" s="19" customFormat="1" ht="24" x14ac:dyDescent="0.55000000000000004">
      <c r="A45" s="52"/>
      <c r="B45" s="52"/>
      <c r="C45" s="26"/>
      <c r="D45" s="28"/>
      <c r="E45" s="52"/>
      <c r="F45" s="52"/>
    </row>
    <row r="46" spans="1:11" x14ac:dyDescent="0.45">
      <c r="A46" s="76"/>
      <c r="B46" s="76"/>
      <c r="C46" s="8"/>
      <c r="D46" s="9"/>
      <c r="E46" s="76"/>
      <c r="F46" s="76"/>
    </row>
    <row r="47" spans="1:11" x14ac:dyDescent="0.45">
      <c r="A47" s="76"/>
      <c r="B47" s="76"/>
      <c r="C47" s="8"/>
      <c r="D47" s="9"/>
      <c r="E47" s="76"/>
      <c r="F47" s="76"/>
    </row>
    <row r="48" spans="1:11" x14ac:dyDescent="0.45">
      <c r="A48" s="76"/>
      <c r="B48" s="76"/>
      <c r="C48" s="8"/>
      <c r="D48" s="9"/>
      <c r="E48" s="76"/>
      <c r="F48" s="76"/>
    </row>
    <row r="49" spans="1:6" x14ac:dyDescent="0.45">
      <c r="A49" s="76"/>
      <c r="B49" s="76"/>
      <c r="C49" s="8"/>
      <c r="D49" s="9"/>
      <c r="E49" s="76"/>
      <c r="F49" s="76"/>
    </row>
    <row r="50" spans="1:6" ht="21.75" x14ac:dyDescent="0.5">
      <c r="A50" s="53"/>
      <c r="B50" s="53"/>
      <c r="C50" s="77"/>
      <c r="D50" s="9"/>
      <c r="E50" s="53"/>
      <c r="F50" s="53"/>
    </row>
    <row r="51" spans="1:6" ht="21.75" x14ac:dyDescent="0.5">
      <c r="A51" s="53"/>
      <c r="B51" s="53"/>
      <c r="C51" s="77"/>
      <c r="D51" s="78"/>
      <c r="E51" s="53"/>
      <c r="F51" s="53"/>
    </row>
    <row r="52" spans="1:6" ht="21.75" x14ac:dyDescent="0.5">
      <c r="A52" s="53"/>
      <c r="B52" s="53"/>
      <c r="C52" s="77"/>
      <c r="D52" s="9"/>
      <c r="E52" s="53"/>
      <c r="F52" s="53"/>
    </row>
    <row r="53" spans="1:6" ht="21.75" x14ac:dyDescent="0.5">
      <c r="A53" s="53"/>
      <c r="B53" s="53"/>
      <c r="C53" s="77"/>
      <c r="D53" s="9"/>
      <c r="E53" s="53"/>
      <c r="F53" s="53"/>
    </row>
    <row r="54" spans="1:6" ht="21.75" x14ac:dyDescent="0.5">
      <c r="A54" s="53"/>
      <c r="B54" s="53"/>
      <c r="C54" s="77"/>
      <c r="D54" s="9"/>
      <c r="E54" s="53"/>
      <c r="F54" s="53"/>
    </row>
    <row r="55" spans="1:6" ht="21.75" x14ac:dyDescent="0.5">
      <c r="A55" s="53"/>
      <c r="B55" s="53"/>
      <c r="C55" s="77"/>
      <c r="D55" s="9"/>
      <c r="E55" s="53"/>
      <c r="F55" s="53"/>
    </row>
    <row r="56" spans="1:6" ht="21.75" x14ac:dyDescent="0.5">
      <c r="A56" s="53"/>
      <c r="B56" s="53"/>
      <c r="C56" s="77"/>
      <c r="D56" s="9"/>
      <c r="E56" s="53"/>
      <c r="F56" s="53"/>
    </row>
    <row r="57" spans="1:6" ht="21.75" x14ac:dyDescent="0.5">
      <c r="A57" s="53"/>
      <c r="B57" s="53"/>
      <c r="C57" s="77"/>
      <c r="D57" s="78"/>
      <c r="E57" s="53"/>
      <c r="F57" s="53"/>
    </row>
    <row r="58" spans="1:6" ht="21.75" x14ac:dyDescent="0.5">
      <c r="A58" s="53"/>
      <c r="B58" s="53"/>
      <c r="C58" s="77"/>
      <c r="D58" s="53"/>
      <c r="E58" s="53"/>
      <c r="F58" s="53"/>
    </row>
    <row r="59" spans="1:6" ht="21.75" x14ac:dyDescent="0.5">
      <c r="A59" s="53"/>
      <c r="B59" s="53"/>
      <c r="C59" s="77"/>
      <c r="D59" s="53"/>
      <c r="E59" s="53"/>
      <c r="F59" s="53"/>
    </row>
    <row r="60" spans="1:6" ht="21.75" x14ac:dyDescent="0.5">
      <c r="A60" s="53"/>
      <c r="B60" s="53"/>
      <c r="C60" s="77"/>
      <c r="D60" s="53"/>
      <c r="E60" s="53"/>
      <c r="F60" s="53"/>
    </row>
    <row r="61" spans="1:6" ht="21.75" x14ac:dyDescent="0.5">
      <c r="A61" s="53"/>
      <c r="B61" s="53"/>
      <c r="C61" s="77"/>
      <c r="D61" s="53"/>
      <c r="E61" s="53"/>
      <c r="F61" s="53"/>
    </row>
    <row r="62" spans="1:6" ht="21.75" x14ac:dyDescent="0.5">
      <c r="A62" s="53"/>
      <c r="B62" s="53"/>
      <c r="C62" s="77"/>
      <c r="D62" s="53"/>
      <c r="E62" s="53"/>
      <c r="F62" s="53"/>
    </row>
    <row r="63" spans="1:6" ht="21.75" x14ac:dyDescent="0.5">
      <c r="A63" s="53"/>
      <c r="B63" s="53"/>
      <c r="C63" s="77"/>
      <c r="D63" s="53"/>
      <c r="E63" s="53"/>
      <c r="F63" s="53"/>
    </row>
    <row r="64" spans="1:6" ht="27.75" x14ac:dyDescent="0.65">
      <c r="A64" s="53"/>
      <c r="B64" s="79"/>
      <c r="C64" s="80"/>
      <c r="D64" s="53"/>
      <c r="E64" s="53"/>
      <c r="F64" s="53"/>
    </row>
    <row r="65" spans="1:6" ht="27.75" x14ac:dyDescent="0.65">
      <c r="A65" s="53"/>
      <c r="B65" s="79"/>
      <c r="C65" s="80"/>
      <c r="D65" s="53"/>
      <c r="E65" s="53"/>
      <c r="F65" s="53"/>
    </row>
    <row r="66" spans="1:6" ht="27.75" x14ac:dyDescent="0.65">
      <c r="A66" s="53"/>
      <c r="B66" s="79"/>
      <c r="C66" s="80"/>
      <c r="D66" s="53"/>
      <c r="E66" s="53"/>
      <c r="F66" s="53"/>
    </row>
    <row r="67" spans="1:6" ht="26.25" x14ac:dyDescent="0.55000000000000004">
      <c r="B67" s="3"/>
      <c r="C67" s="4"/>
    </row>
    <row r="68" spans="1:6" ht="26.25" x14ac:dyDescent="0.55000000000000004">
      <c r="B68" s="3"/>
      <c r="C68" s="4"/>
    </row>
    <row r="69" spans="1:6" ht="26.25" x14ac:dyDescent="0.55000000000000004">
      <c r="B69" s="3"/>
      <c r="C69" s="4"/>
    </row>
    <row r="70" spans="1:6" ht="26.25" x14ac:dyDescent="0.55000000000000004">
      <c r="B70" s="3"/>
      <c r="C70" s="4"/>
    </row>
    <row r="71" spans="1:6" ht="26.25" x14ac:dyDescent="0.55000000000000004">
      <c r="B71" s="3"/>
      <c r="C71" s="4"/>
    </row>
    <row r="72" spans="1:6" ht="26.25" x14ac:dyDescent="0.55000000000000004">
      <c r="B72" s="3"/>
      <c r="C72" s="4"/>
    </row>
    <row r="73" spans="1:6" ht="26.25" x14ac:dyDescent="0.55000000000000004">
      <c r="B73" s="5"/>
      <c r="C73" s="6"/>
    </row>
    <row r="74" spans="1:6" x14ac:dyDescent="0.45">
      <c r="C74" s="2"/>
    </row>
    <row r="75" spans="1:6" x14ac:dyDescent="0.45">
      <c r="C75" s="2"/>
    </row>
    <row r="76" spans="1:6" x14ac:dyDescent="0.45">
      <c r="C76" s="2"/>
    </row>
    <row r="77" spans="1:6" x14ac:dyDescent="0.45">
      <c r="C77" s="2"/>
    </row>
    <row r="78" spans="1:6" x14ac:dyDescent="0.45">
      <c r="C78" s="2"/>
    </row>
    <row r="79" spans="1:6" x14ac:dyDescent="0.45">
      <c r="C79" s="2"/>
    </row>
    <row r="80" spans="1:6" x14ac:dyDescent="0.45">
      <c r="C80" s="2"/>
    </row>
    <row r="81" spans="3:5" x14ac:dyDescent="0.45">
      <c r="C81" s="2"/>
    </row>
    <row r="82" spans="3:5" x14ac:dyDescent="0.45">
      <c r="C82" s="2"/>
    </row>
    <row r="83" spans="3:5" x14ac:dyDescent="0.45">
      <c r="C83" s="2"/>
      <c r="E83" s="7"/>
    </row>
  </sheetData>
  <mergeCells count="4">
    <mergeCell ref="A2:F2"/>
    <mergeCell ref="A3:F3"/>
    <mergeCell ref="A4:F4"/>
    <mergeCell ref="A5:F5"/>
  </mergeCells>
  <printOptions horizontalCentered="1"/>
  <pageMargins left="0.31496062992125984" right="0.31496062992125984" top="0.94488188976377963" bottom="0.55118110236220474" header="0.31496062992125984" footer="0.31496062992125984"/>
  <pageSetup scale="90" firstPageNumber="6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Layout" topLeftCell="A45" zoomScale="110" zoomScaleNormal="120" zoomScalePageLayoutView="110" workbookViewId="0">
      <selection sqref="A1:R54"/>
    </sheetView>
  </sheetViews>
  <sheetFormatPr defaultRowHeight="14.25" x14ac:dyDescent="0.2"/>
  <cols>
    <col min="1" max="1" width="4.875" style="13" customWidth="1"/>
    <col min="2" max="2" width="41.25" style="13" customWidth="1"/>
    <col min="3" max="3" width="51.375" style="13" customWidth="1"/>
    <col min="4" max="4" width="11.875" style="13" customWidth="1"/>
    <col min="5" max="5" width="10.25" style="13" customWidth="1"/>
    <col min="6" max="6" width="11.25" style="13" customWidth="1"/>
    <col min="7" max="7" width="3.875" style="13" customWidth="1"/>
    <col min="8" max="10" width="3.75" style="13" customWidth="1"/>
    <col min="11" max="12" width="4" style="13" customWidth="1"/>
    <col min="13" max="13" width="3.5" style="13" customWidth="1"/>
    <col min="14" max="14" width="3.75" style="13" customWidth="1"/>
    <col min="15" max="15" width="4" style="13" customWidth="1"/>
    <col min="16" max="16" width="3.875" style="13" customWidth="1"/>
    <col min="17" max="18" width="3.5" style="13" customWidth="1"/>
    <col min="19" max="16384" width="9" style="13"/>
  </cols>
  <sheetData>
    <row r="1" spans="1:18" ht="24" x14ac:dyDescent="0.55000000000000004">
      <c r="A1" s="348" t="s">
        <v>135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26"/>
      <c r="R1" s="349" t="s">
        <v>135</v>
      </c>
    </row>
    <row r="2" spans="1:18" ht="24" x14ac:dyDescent="0.55000000000000004">
      <c r="A2" s="3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254" t="s">
        <v>73</v>
      </c>
      <c r="P2" s="254"/>
      <c r="Q2" s="369"/>
      <c r="R2" s="351"/>
    </row>
    <row r="3" spans="1:18" ht="24" x14ac:dyDescent="0.55000000000000004">
      <c r="A3" s="379" t="s">
        <v>113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1"/>
    </row>
    <row r="4" spans="1:18" ht="24" x14ac:dyDescent="0.55000000000000004">
      <c r="A4" s="379" t="s">
        <v>141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1"/>
    </row>
    <row r="5" spans="1:18" ht="24" x14ac:dyDescent="0.55000000000000004">
      <c r="A5" s="396" t="s">
        <v>22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8"/>
    </row>
    <row r="6" spans="1:18" ht="24" x14ac:dyDescent="0.55000000000000004">
      <c r="A6" s="399" t="s">
        <v>36</v>
      </c>
      <c r="B6" s="40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1"/>
    </row>
    <row r="7" spans="1:18" ht="24" x14ac:dyDescent="0.55000000000000004">
      <c r="A7" s="152"/>
      <c r="B7" s="153" t="s">
        <v>96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5"/>
    </row>
    <row r="8" spans="1:18" ht="24" x14ac:dyDescent="0.55000000000000004">
      <c r="A8" s="156"/>
      <c r="B8" s="157" t="s">
        <v>74</v>
      </c>
      <c r="C8" s="157"/>
      <c r="D8" s="158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9"/>
    </row>
    <row r="9" spans="1:18" ht="24" x14ac:dyDescent="0.2">
      <c r="A9" s="120" t="s">
        <v>6</v>
      </c>
      <c r="B9" s="388" t="s">
        <v>75</v>
      </c>
      <c r="C9" s="120" t="s">
        <v>76</v>
      </c>
      <c r="D9" s="388" t="s">
        <v>4</v>
      </c>
      <c r="E9" s="390" t="s">
        <v>5</v>
      </c>
      <c r="F9" s="120" t="s">
        <v>68</v>
      </c>
      <c r="G9" s="392" t="s">
        <v>129</v>
      </c>
      <c r="H9" s="392"/>
      <c r="I9" s="392"/>
      <c r="J9" s="392" t="s">
        <v>142</v>
      </c>
      <c r="K9" s="392"/>
      <c r="L9" s="392"/>
      <c r="M9" s="392"/>
      <c r="N9" s="392"/>
      <c r="O9" s="392"/>
      <c r="P9" s="392"/>
      <c r="Q9" s="392"/>
      <c r="R9" s="392"/>
    </row>
    <row r="10" spans="1:18" ht="24" x14ac:dyDescent="0.2">
      <c r="A10" s="121"/>
      <c r="B10" s="389"/>
      <c r="C10" s="121"/>
      <c r="D10" s="389"/>
      <c r="E10" s="391"/>
      <c r="F10" s="121" t="s">
        <v>77</v>
      </c>
      <c r="G10" s="121" t="s">
        <v>8</v>
      </c>
      <c r="H10" s="121" t="s">
        <v>9</v>
      </c>
      <c r="I10" s="121" t="s">
        <v>10</v>
      </c>
      <c r="J10" s="121" t="s">
        <v>11</v>
      </c>
      <c r="K10" s="121" t="s">
        <v>12</v>
      </c>
      <c r="L10" s="121" t="s">
        <v>13</v>
      </c>
      <c r="M10" s="121" t="s">
        <v>14</v>
      </c>
      <c r="N10" s="121" t="s">
        <v>15</v>
      </c>
      <c r="O10" s="121" t="s">
        <v>16</v>
      </c>
      <c r="P10" s="121" t="s">
        <v>17</v>
      </c>
      <c r="Q10" s="121" t="s">
        <v>18</v>
      </c>
      <c r="R10" s="121" t="s">
        <v>19</v>
      </c>
    </row>
    <row r="11" spans="1:18" ht="24" x14ac:dyDescent="0.55000000000000004">
      <c r="A11" s="105">
        <v>1</v>
      </c>
      <c r="B11" s="17" t="s">
        <v>375</v>
      </c>
      <c r="C11" s="17" t="s">
        <v>284</v>
      </c>
      <c r="D11" s="115">
        <v>96300</v>
      </c>
      <c r="E11" s="105" t="s">
        <v>20</v>
      </c>
      <c r="F11" s="105" t="s">
        <v>21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24" x14ac:dyDescent="0.55000000000000004">
      <c r="A12" s="105"/>
      <c r="B12" s="14"/>
      <c r="C12" s="14" t="s">
        <v>285</v>
      </c>
      <c r="D12" s="43"/>
      <c r="E12" s="105"/>
      <c r="F12" s="10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24" x14ac:dyDescent="0.55000000000000004">
      <c r="A13" s="105"/>
      <c r="B13" s="14"/>
      <c r="C13" s="14" t="s">
        <v>286</v>
      </c>
      <c r="D13" s="43"/>
      <c r="E13" s="105"/>
      <c r="F13" s="10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24" x14ac:dyDescent="0.55000000000000004">
      <c r="A14" s="105"/>
      <c r="B14" s="14"/>
      <c r="C14" s="14" t="s">
        <v>287</v>
      </c>
      <c r="D14" s="43"/>
      <c r="E14" s="105"/>
      <c r="F14" s="10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24" x14ac:dyDescent="0.55000000000000004">
      <c r="A15" s="105"/>
      <c r="B15" s="14"/>
      <c r="C15" s="14" t="s">
        <v>288</v>
      </c>
      <c r="D15" s="43"/>
      <c r="E15" s="105"/>
      <c r="F15" s="10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24" x14ac:dyDescent="0.55000000000000004">
      <c r="A16" s="105"/>
      <c r="B16" s="14"/>
      <c r="C16" s="14" t="s">
        <v>289</v>
      </c>
      <c r="D16" s="43"/>
      <c r="E16" s="105"/>
      <c r="F16" s="10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x14ac:dyDescent="0.55000000000000004">
      <c r="A17" s="105"/>
      <c r="B17" s="14"/>
      <c r="C17" s="14" t="s">
        <v>290</v>
      </c>
      <c r="D17" s="43"/>
      <c r="E17" s="105"/>
      <c r="F17" s="10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24" x14ac:dyDescent="0.55000000000000004">
      <c r="A18" s="105"/>
      <c r="B18" s="14"/>
      <c r="C18" s="14" t="s">
        <v>291</v>
      </c>
      <c r="D18" s="43"/>
      <c r="E18" s="105"/>
      <c r="F18" s="10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x14ac:dyDescent="0.55000000000000004">
      <c r="A19" s="105"/>
      <c r="B19" s="14"/>
      <c r="C19" s="14" t="s">
        <v>292</v>
      </c>
      <c r="D19" s="43"/>
      <c r="E19" s="105"/>
      <c r="F19" s="105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24" x14ac:dyDescent="0.55000000000000004">
      <c r="A20" s="105"/>
      <c r="B20" s="14"/>
      <c r="C20" s="39" t="s">
        <v>293</v>
      </c>
      <c r="D20" s="43"/>
      <c r="E20" s="105"/>
      <c r="F20" s="10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x14ac:dyDescent="0.55000000000000004">
      <c r="A21" s="105"/>
      <c r="B21" s="14"/>
      <c r="C21" s="39" t="s">
        <v>294</v>
      </c>
      <c r="D21" s="43"/>
      <c r="E21" s="105"/>
      <c r="F21" s="10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24" x14ac:dyDescent="0.55000000000000004">
      <c r="A22" s="105"/>
      <c r="B22" s="14"/>
      <c r="C22" s="39" t="s">
        <v>295</v>
      </c>
      <c r="D22" s="43"/>
      <c r="E22" s="105"/>
      <c r="F22" s="10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x14ac:dyDescent="0.55000000000000004">
      <c r="A23" s="105"/>
      <c r="B23" s="14"/>
      <c r="C23" s="39" t="s">
        <v>296</v>
      </c>
      <c r="D23" s="43"/>
      <c r="E23" s="105"/>
      <c r="F23" s="10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24" x14ac:dyDescent="0.55000000000000004">
      <c r="A24" s="105"/>
      <c r="B24" s="14"/>
      <c r="C24" s="14" t="s">
        <v>297</v>
      </c>
      <c r="D24" s="43"/>
      <c r="E24" s="105"/>
      <c r="F24" s="10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x14ac:dyDescent="0.55000000000000004">
      <c r="A25" s="105"/>
      <c r="B25" s="14"/>
      <c r="C25" s="14" t="s">
        <v>298</v>
      </c>
      <c r="D25" s="43"/>
      <c r="E25" s="105"/>
      <c r="F25" s="10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24" x14ac:dyDescent="0.55000000000000004">
      <c r="A26" s="105"/>
      <c r="B26" s="14"/>
      <c r="C26" s="39" t="s">
        <v>299</v>
      </c>
      <c r="D26" s="43"/>
      <c r="E26" s="105"/>
      <c r="F26" s="105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x14ac:dyDescent="0.55000000000000004">
      <c r="A27" s="105"/>
      <c r="B27" s="14"/>
      <c r="C27" s="14" t="s">
        <v>300</v>
      </c>
      <c r="D27" s="43"/>
      <c r="E27" s="105"/>
      <c r="F27" s="10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24" x14ac:dyDescent="0.55000000000000004">
      <c r="A28" s="107"/>
      <c r="B28" s="15"/>
      <c r="C28" s="15" t="s">
        <v>301</v>
      </c>
      <c r="D28" s="164"/>
      <c r="E28" s="107"/>
      <c r="F28" s="107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4" x14ac:dyDescent="0.55000000000000004">
      <c r="A29" s="105"/>
      <c r="B29" s="14"/>
      <c r="C29" s="14" t="s">
        <v>302</v>
      </c>
      <c r="D29" s="43"/>
      <c r="E29" s="105"/>
      <c r="F29" s="10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24" x14ac:dyDescent="0.55000000000000004">
      <c r="A30" s="105"/>
      <c r="B30" s="14"/>
      <c r="C30" s="14" t="s">
        <v>303</v>
      </c>
      <c r="D30" s="43"/>
      <c r="E30" s="105"/>
      <c r="F30" s="10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x14ac:dyDescent="0.55000000000000004">
      <c r="A31" s="105"/>
      <c r="B31" s="14"/>
      <c r="C31" s="14" t="s">
        <v>304</v>
      </c>
      <c r="D31" s="43"/>
      <c r="E31" s="105"/>
      <c r="F31" s="10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24" x14ac:dyDescent="0.55000000000000004">
      <c r="A32" s="105"/>
      <c r="B32" s="14"/>
      <c r="C32" s="14" t="s">
        <v>305</v>
      </c>
      <c r="D32" s="43"/>
      <c r="E32" s="105"/>
      <c r="F32" s="10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9" ht="24" x14ac:dyDescent="0.55000000000000004">
      <c r="A33" s="105"/>
      <c r="B33" s="14"/>
      <c r="C33" s="14" t="s">
        <v>306</v>
      </c>
      <c r="D33" s="43"/>
      <c r="E33" s="105"/>
      <c r="F33" s="10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9" ht="24" x14ac:dyDescent="0.55000000000000004">
      <c r="A34" s="105"/>
      <c r="B34" s="14"/>
      <c r="C34" s="14" t="s">
        <v>307</v>
      </c>
      <c r="D34" s="43"/>
      <c r="E34" s="105"/>
      <c r="F34" s="10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9" ht="24" x14ac:dyDescent="0.55000000000000004">
      <c r="A35" s="105"/>
      <c r="B35" s="14"/>
      <c r="C35" s="14" t="s">
        <v>308</v>
      </c>
      <c r="D35" s="43"/>
      <c r="E35" s="105"/>
      <c r="F35" s="10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9" ht="24" x14ac:dyDescent="0.55000000000000004">
      <c r="A36" s="105"/>
      <c r="B36" s="14"/>
      <c r="C36" s="165"/>
      <c r="D36" s="43"/>
      <c r="E36" s="105"/>
      <c r="F36" s="10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9" ht="24" x14ac:dyDescent="0.55000000000000004">
      <c r="A37" s="105"/>
      <c r="B37" s="14"/>
      <c r="C37" s="165"/>
      <c r="D37" s="43"/>
      <c r="E37" s="105"/>
      <c r="F37" s="10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9" ht="24" x14ac:dyDescent="0.55000000000000004">
      <c r="A38" s="373"/>
      <c r="B38" s="373"/>
      <c r="C38" s="374" t="s">
        <v>132</v>
      </c>
      <c r="D38" s="375">
        <f>SUM(D11:D37)</f>
        <v>96300</v>
      </c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17"/>
      <c r="S38" s="324"/>
    </row>
    <row r="39" spans="1:19" ht="24" x14ac:dyDescent="0.55000000000000004">
      <c r="A39" s="17"/>
      <c r="B39" s="373" t="s">
        <v>388</v>
      </c>
      <c r="C39" s="17" t="s">
        <v>391</v>
      </c>
      <c r="D39" s="247">
        <v>1000000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9" ht="24" x14ac:dyDescent="0.55000000000000004">
      <c r="A40" s="14"/>
      <c r="B40" s="293" t="s">
        <v>389</v>
      </c>
      <c r="C40" s="14" t="s">
        <v>392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9" ht="24" x14ac:dyDescent="0.55000000000000004">
      <c r="A41" s="14"/>
      <c r="B41" s="293" t="s">
        <v>390</v>
      </c>
      <c r="C41" s="14" t="s">
        <v>393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9" ht="24" x14ac:dyDescent="0.55000000000000004">
      <c r="A42" s="14"/>
      <c r="B42" s="14"/>
      <c r="C42" s="14" t="s">
        <v>394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9" ht="24" x14ac:dyDescent="0.55000000000000004">
      <c r="A43" s="14"/>
      <c r="B43" s="14"/>
      <c r="C43" s="14" t="s">
        <v>395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9" ht="24" x14ac:dyDescent="0.55000000000000004">
      <c r="A44" s="14"/>
      <c r="B44" s="14"/>
      <c r="C44" s="14" t="s">
        <v>396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9" ht="24" x14ac:dyDescent="0.55000000000000004">
      <c r="A45" s="14"/>
      <c r="B45" s="14"/>
      <c r="C45" s="14" t="s">
        <v>397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9" ht="24" x14ac:dyDescent="0.55000000000000004">
      <c r="A46" s="325"/>
      <c r="B46" s="325"/>
      <c r="C46" s="167" t="s">
        <v>132</v>
      </c>
      <c r="D46" s="372">
        <v>1000000</v>
      </c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</row>
    <row r="47" spans="1:19" ht="24" x14ac:dyDescent="0.55000000000000004">
      <c r="A47" s="15"/>
      <c r="B47" s="15"/>
      <c r="C47" s="167" t="s">
        <v>134</v>
      </c>
      <c r="D47" s="376">
        <f>D38+D46:E46</f>
        <v>1096300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ht="24" x14ac:dyDescent="0.5500000000000000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ht="24" x14ac:dyDescent="0.5500000000000000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ht="24" x14ac:dyDescent="0.55000000000000004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ht="24" x14ac:dyDescent="0.55000000000000004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ht="24" x14ac:dyDescent="0.55000000000000004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 ht="24" x14ac:dyDescent="0.55000000000000004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ht="24" x14ac:dyDescent="0.5500000000000000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ht="24" x14ac:dyDescent="0.55000000000000004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ht="24" x14ac:dyDescent="0.55000000000000004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</sheetData>
  <mergeCells count="9">
    <mergeCell ref="A3:R3"/>
    <mergeCell ref="A4:R4"/>
    <mergeCell ref="A5:R5"/>
    <mergeCell ref="B9:B10"/>
    <mergeCell ref="D9:D10"/>
    <mergeCell ref="E9:E10"/>
    <mergeCell ref="G9:I9"/>
    <mergeCell ref="J9:R9"/>
    <mergeCell ref="A6:B6"/>
  </mergeCells>
  <pageMargins left="0.70866141732283472" right="0.51181102362204722" top="0.74803149606299213" bottom="0.74803149606299213" header="0.31496062992125984" footer="0.31496062992125984"/>
  <pageSetup paperSize="9" scale="70" firstPageNumber="25" orientation="landscape" useFirstPageNumber="1" horizontalDpi="4294967293" verticalDpi="300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4" sqref="R34"/>
    </sheetView>
  </sheetViews>
  <sheetFormatPr defaultRowHeight="14.25" x14ac:dyDescent="0.2"/>
  <sheetData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view="pageLayout" topLeftCell="A106" zoomScale="120" zoomScaleNormal="100" zoomScalePageLayoutView="120" workbookViewId="0">
      <selection sqref="A1:R126"/>
    </sheetView>
  </sheetViews>
  <sheetFormatPr defaultRowHeight="14.25" x14ac:dyDescent="0.2"/>
  <cols>
    <col min="1" max="1" width="4.875" style="13" customWidth="1"/>
    <col min="2" max="2" width="40.125" style="13" customWidth="1"/>
    <col min="3" max="3" width="40.375" style="13" customWidth="1"/>
    <col min="4" max="4" width="9.25" style="13" customWidth="1"/>
    <col min="5" max="5" width="9.375" style="13" customWidth="1"/>
    <col min="6" max="6" width="11.75" style="13" customWidth="1"/>
    <col min="7" max="7" width="3.5" style="13" customWidth="1"/>
    <col min="8" max="8" width="3.625" style="13" customWidth="1"/>
    <col min="9" max="10" width="3.5" style="13" customWidth="1"/>
    <col min="11" max="12" width="3.375" style="13" customWidth="1"/>
    <col min="13" max="13" width="4" style="13" customWidth="1"/>
    <col min="14" max="14" width="3.75" style="13" customWidth="1"/>
    <col min="15" max="15" width="3.625" style="13" customWidth="1"/>
    <col min="16" max="17" width="3.375" style="13" customWidth="1"/>
    <col min="18" max="18" width="3.5" style="13" customWidth="1"/>
    <col min="19" max="16384" width="9" style="13"/>
  </cols>
  <sheetData>
    <row r="1" spans="1:18" ht="22.5" customHeight="1" x14ac:dyDescent="0.55000000000000004">
      <c r="A1" s="34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26"/>
      <c r="R1" s="349"/>
    </row>
    <row r="2" spans="1:18" s="12" customFormat="1" ht="24" x14ac:dyDescent="0.55000000000000004">
      <c r="A2" s="3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254" t="s">
        <v>72</v>
      </c>
      <c r="P2" s="39"/>
      <c r="Q2" s="41"/>
      <c r="R2" s="350"/>
    </row>
    <row r="3" spans="1:18" s="12" customFormat="1" ht="24" x14ac:dyDescent="0.55000000000000004">
      <c r="A3" s="379" t="s">
        <v>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1"/>
    </row>
    <row r="4" spans="1:18" s="12" customFormat="1" ht="24" x14ac:dyDescent="0.55000000000000004">
      <c r="A4" s="379" t="s">
        <v>141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1"/>
    </row>
    <row r="5" spans="1:18" s="12" customFormat="1" ht="24" x14ac:dyDescent="0.55000000000000004">
      <c r="A5" s="379" t="s">
        <v>22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</row>
    <row r="6" spans="1:18" ht="24" x14ac:dyDescent="0.55000000000000004">
      <c r="A6" s="339" t="s">
        <v>312</v>
      </c>
      <c r="B6" s="254"/>
      <c r="C6" s="254"/>
      <c r="D6" s="33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351"/>
    </row>
    <row r="7" spans="1:18" ht="24" x14ac:dyDescent="0.55000000000000004">
      <c r="A7" s="352"/>
      <c r="B7" s="353" t="s">
        <v>309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354"/>
    </row>
    <row r="8" spans="1:18" ht="23.25" customHeight="1" x14ac:dyDescent="0.2">
      <c r="A8" s="326" t="s">
        <v>1</v>
      </c>
      <c r="B8" s="382" t="s">
        <v>2</v>
      </c>
      <c r="C8" s="326" t="s">
        <v>3</v>
      </c>
      <c r="D8" s="382" t="s">
        <v>4</v>
      </c>
      <c r="E8" s="384" t="s">
        <v>5</v>
      </c>
      <c r="F8" s="326" t="s">
        <v>68</v>
      </c>
      <c r="G8" s="386" t="s">
        <v>129</v>
      </c>
      <c r="H8" s="386"/>
      <c r="I8" s="386"/>
      <c r="J8" s="386" t="s">
        <v>142</v>
      </c>
      <c r="K8" s="386"/>
      <c r="L8" s="386"/>
      <c r="M8" s="386"/>
      <c r="N8" s="386"/>
      <c r="O8" s="386"/>
      <c r="P8" s="386"/>
      <c r="Q8" s="386"/>
      <c r="R8" s="386"/>
    </row>
    <row r="9" spans="1:18" ht="24" x14ac:dyDescent="0.2">
      <c r="A9" s="327" t="s">
        <v>6</v>
      </c>
      <c r="B9" s="383"/>
      <c r="C9" s="327" t="s">
        <v>7</v>
      </c>
      <c r="D9" s="383"/>
      <c r="E9" s="385"/>
      <c r="F9" s="327" t="s">
        <v>77</v>
      </c>
      <c r="G9" s="111" t="s">
        <v>8</v>
      </c>
      <c r="H9" s="111" t="s">
        <v>9</v>
      </c>
      <c r="I9" s="111" t="s">
        <v>10</v>
      </c>
      <c r="J9" s="111" t="s">
        <v>11</v>
      </c>
      <c r="K9" s="111" t="s">
        <v>12</v>
      </c>
      <c r="L9" s="111" t="s">
        <v>13</v>
      </c>
      <c r="M9" s="111" t="s">
        <v>14</v>
      </c>
      <c r="N9" s="111" t="s">
        <v>15</v>
      </c>
      <c r="O9" s="111" t="s">
        <v>16</v>
      </c>
      <c r="P9" s="111" t="s">
        <v>17</v>
      </c>
      <c r="Q9" s="111" t="s">
        <v>18</v>
      </c>
      <c r="R9" s="111" t="s">
        <v>19</v>
      </c>
    </row>
    <row r="10" spans="1:18" ht="24" x14ac:dyDescent="0.55000000000000004">
      <c r="A10" s="101">
        <v>1</v>
      </c>
      <c r="B10" s="17" t="s">
        <v>314</v>
      </c>
      <c r="C10" s="17" t="s">
        <v>149</v>
      </c>
      <c r="D10" s="108">
        <v>40000</v>
      </c>
      <c r="E10" s="101" t="s">
        <v>65</v>
      </c>
      <c r="F10" s="101" t="s">
        <v>21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18" ht="24" x14ac:dyDescent="0.55000000000000004">
      <c r="A11" s="14"/>
      <c r="B11" s="14" t="s">
        <v>315</v>
      </c>
      <c r="C11" s="14" t="s">
        <v>150</v>
      </c>
      <c r="D11" s="115"/>
      <c r="E11" s="14"/>
      <c r="F11" s="105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</row>
    <row r="12" spans="1:18" ht="24" x14ac:dyDescent="0.55000000000000004">
      <c r="A12" s="14"/>
      <c r="B12" s="14" t="s">
        <v>316</v>
      </c>
      <c r="C12" s="14" t="s">
        <v>151</v>
      </c>
      <c r="D12" s="115"/>
      <c r="E12" s="14"/>
      <c r="F12" s="14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</row>
    <row r="13" spans="1:18" ht="24" x14ac:dyDescent="0.55000000000000004">
      <c r="A13" s="14"/>
      <c r="B13" s="14" t="s">
        <v>383</v>
      </c>
      <c r="C13" s="14" t="s">
        <v>152</v>
      </c>
      <c r="D13" s="115"/>
      <c r="E13" s="14"/>
      <c r="F13" s="14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</row>
    <row r="14" spans="1:18" ht="24" x14ac:dyDescent="0.55000000000000004">
      <c r="A14" s="14"/>
      <c r="B14" s="14" t="s">
        <v>384</v>
      </c>
      <c r="C14" s="14" t="s">
        <v>153</v>
      </c>
      <c r="D14" s="115"/>
      <c r="E14" s="14"/>
      <c r="F14" s="14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</row>
    <row r="15" spans="1:18" ht="24" x14ac:dyDescent="0.55000000000000004">
      <c r="A15" s="14"/>
      <c r="B15" s="14"/>
      <c r="C15" s="14" t="s">
        <v>154</v>
      </c>
      <c r="D15" s="115"/>
      <c r="E15" s="14"/>
      <c r="F15" s="14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4" x14ac:dyDescent="0.55000000000000004">
      <c r="A16" s="14"/>
      <c r="B16" s="14"/>
      <c r="C16" s="14" t="s">
        <v>155</v>
      </c>
      <c r="D16" s="115"/>
      <c r="E16" s="14"/>
      <c r="F16" s="14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ht="24" x14ac:dyDescent="0.55000000000000004">
      <c r="A17" s="14"/>
      <c r="B17" s="14"/>
      <c r="C17" s="14" t="s">
        <v>156</v>
      </c>
      <c r="D17" s="115"/>
      <c r="E17" s="14"/>
      <c r="F17" s="14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ht="24" x14ac:dyDescent="0.55000000000000004">
      <c r="A18" s="14"/>
      <c r="B18" s="14"/>
      <c r="C18" s="14" t="s">
        <v>157</v>
      </c>
      <c r="D18" s="115"/>
      <c r="E18" s="14"/>
      <c r="F18" s="14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</row>
    <row r="19" spans="1:18" ht="24" x14ac:dyDescent="0.55000000000000004">
      <c r="A19" s="14"/>
      <c r="B19" s="14"/>
      <c r="C19" s="14" t="s">
        <v>158</v>
      </c>
      <c r="D19" s="115"/>
      <c r="E19" s="14"/>
      <c r="F19" s="14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</row>
    <row r="20" spans="1:18" ht="24" x14ac:dyDescent="0.55000000000000004">
      <c r="A20" s="14"/>
      <c r="B20" s="14"/>
      <c r="C20" s="14" t="s">
        <v>159</v>
      </c>
      <c r="D20" s="115"/>
      <c r="E20" s="14"/>
      <c r="F20" s="14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</row>
    <row r="21" spans="1:18" ht="24" x14ac:dyDescent="0.55000000000000004">
      <c r="A21" s="14"/>
      <c r="B21" s="14"/>
      <c r="C21" s="14" t="s">
        <v>160</v>
      </c>
      <c r="D21" s="115"/>
      <c r="E21" s="14"/>
      <c r="F21" s="14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</row>
    <row r="22" spans="1:18" ht="24" x14ac:dyDescent="0.55000000000000004">
      <c r="A22" s="330">
        <v>2</v>
      </c>
      <c r="B22" s="174" t="s">
        <v>119</v>
      </c>
      <c r="C22" s="17" t="s">
        <v>46</v>
      </c>
      <c r="D22" s="289">
        <v>50000</v>
      </c>
      <c r="E22" s="101" t="s">
        <v>65</v>
      </c>
      <c r="F22" s="330" t="s">
        <v>21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18" ht="24" x14ac:dyDescent="0.55000000000000004">
      <c r="A23" s="102"/>
      <c r="B23" s="103" t="s">
        <v>120</v>
      </c>
      <c r="C23" s="14" t="s">
        <v>169</v>
      </c>
      <c r="D23" s="102"/>
      <c r="E23" s="104"/>
      <c r="F23" s="10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ht="24" x14ac:dyDescent="0.55000000000000004">
      <c r="A24" s="102"/>
      <c r="B24" s="103"/>
      <c r="C24" s="14" t="s">
        <v>350</v>
      </c>
      <c r="D24" s="102"/>
      <c r="E24" s="104"/>
      <c r="F24" s="102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1:18" ht="24" x14ac:dyDescent="0.55000000000000004">
      <c r="A25" s="102"/>
      <c r="B25" s="103"/>
      <c r="C25" s="14" t="s">
        <v>351</v>
      </c>
      <c r="D25" s="102"/>
      <c r="E25" s="104"/>
      <c r="F25" s="102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1:18" ht="24" x14ac:dyDescent="0.55000000000000004">
      <c r="A26" s="331"/>
      <c r="B26" s="106"/>
      <c r="C26" s="15" t="s">
        <v>188</v>
      </c>
      <c r="D26" s="331"/>
      <c r="E26" s="333"/>
      <c r="F26" s="331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</row>
    <row r="27" spans="1:18" ht="24" x14ac:dyDescent="0.55000000000000004">
      <c r="A27" s="101">
        <v>3</v>
      </c>
      <c r="B27" s="17" t="s">
        <v>49</v>
      </c>
      <c r="C27" s="17" t="s">
        <v>161</v>
      </c>
      <c r="D27" s="108">
        <v>100000</v>
      </c>
      <c r="E27" s="101" t="s">
        <v>65</v>
      </c>
      <c r="F27" s="101" t="s">
        <v>21</v>
      </c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</row>
    <row r="28" spans="1:18" ht="24" x14ac:dyDescent="0.55000000000000004">
      <c r="A28" s="14"/>
      <c r="B28" s="14"/>
      <c r="C28" s="14" t="s">
        <v>162</v>
      </c>
      <c r="D28" s="14"/>
      <c r="E28" s="14"/>
      <c r="F28" s="105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ht="24" x14ac:dyDescent="0.55000000000000004">
      <c r="A29" s="14"/>
      <c r="B29" s="14"/>
      <c r="C29" s="14" t="s">
        <v>318</v>
      </c>
      <c r="D29" s="14"/>
      <c r="E29" s="14"/>
      <c r="F29" s="14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24" x14ac:dyDescent="0.55000000000000004">
      <c r="A30" s="14"/>
      <c r="B30" s="14"/>
      <c r="C30" s="14" t="s">
        <v>319</v>
      </c>
      <c r="D30" s="115"/>
      <c r="E30" s="14"/>
      <c r="F30" s="14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24" x14ac:dyDescent="0.55000000000000004">
      <c r="A31" s="14"/>
      <c r="B31" s="14"/>
      <c r="C31" s="14" t="s">
        <v>163</v>
      </c>
      <c r="D31" s="115"/>
      <c r="E31" s="14"/>
      <c r="F31" s="14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24" x14ac:dyDescent="0.55000000000000004">
      <c r="A32" s="14"/>
      <c r="B32" s="14"/>
      <c r="C32" s="14" t="s">
        <v>164</v>
      </c>
      <c r="D32" s="115"/>
      <c r="E32" s="14"/>
      <c r="F32" s="14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24" x14ac:dyDescent="0.55000000000000004">
      <c r="A33" s="14"/>
      <c r="B33" s="14"/>
      <c r="C33" s="14" t="s">
        <v>165</v>
      </c>
      <c r="D33" s="115"/>
      <c r="E33" s="14"/>
      <c r="F33" s="14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24" x14ac:dyDescent="0.55000000000000004">
      <c r="A34" s="14"/>
      <c r="B34" s="14"/>
      <c r="C34" s="14" t="s">
        <v>166</v>
      </c>
      <c r="D34" s="115"/>
      <c r="E34" s="14"/>
      <c r="F34" s="14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24" x14ac:dyDescent="0.55000000000000004">
      <c r="A35" s="14"/>
      <c r="B35" s="14"/>
      <c r="C35" s="14" t="s">
        <v>167</v>
      </c>
      <c r="D35" s="115"/>
      <c r="E35" s="14"/>
      <c r="F35" s="14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24" x14ac:dyDescent="0.55000000000000004">
      <c r="A36" s="14"/>
      <c r="B36" s="14"/>
      <c r="C36" s="14" t="s">
        <v>168</v>
      </c>
      <c r="D36" s="115"/>
      <c r="E36" s="14"/>
      <c r="F36" s="14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</row>
    <row r="37" spans="1:18" ht="24" x14ac:dyDescent="0.55000000000000004">
      <c r="A37" s="15"/>
      <c r="B37" s="15"/>
      <c r="C37" s="15"/>
      <c r="D37" s="116"/>
      <c r="E37" s="15"/>
      <c r="F37" s="15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</row>
    <row r="38" spans="1:18" ht="24" x14ac:dyDescent="0.55000000000000004">
      <c r="A38" s="156"/>
      <c r="B38" s="157"/>
      <c r="C38" s="290" t="s">
        <v>132</v>
      </c>
      <c r="D38" s="291">
        <f>SUM(D10:D37)</f>
        <v>190000</v>
      </c>
      <c r="E38" s="156"/>
      <c r="F38" s="157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2"/>
    </row>
    <row r="39" spans="1:18" ht="24" x14ac:dyDescent="0.55000000000000004">
      <c r="A39" s="156"/>
      <c r="B39" s="157" t="s">
        <v>317</v>
      </c>
      <c r="C39" s="335"/>
      <c r="D39" s="292"/>
      <c r="E39" s="157"/>
      <c r="F39" s="157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2"/>
    </row>
    <row r="40" spans="1:18" ht="24" x14ac:dyDescent="0.55000000000000004">
      <c r="A40" s="101">
        <v>1</v>
      </c>
      <c r="B40" s="17" t="s">
        <v>130</v>
      </c>
      <c r="C40" s="340" t="s">
        <v>198</v>
      </c>
      <c r="D40" s="108">
        <v>30000</v>
      </c>
      <c r="E40" s="101" t="s">
        <v>201</v>
      </c>
      <c r="F40" s="101" t="s">
        <v>21</v>
      </c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</row>
    <row r="41" spans="1:18" ht="24" x14ac:dyDescent="0.55000000000000004">
      <c r="A41" s="14"/>
      <c r="B41" s="14"/>
      <c r="C41" s="340" t="s">
        <v>199</v>
      </c>
      <c r="D41" s="115"/>
      <c r="E41" s="14"/>
      <c r="F41" s="105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</row>
    <row r="42" spans="1:18" ht="24" x14ac:dyDescent="0.55000000000000004">
      <c r="A42" s="14"/>
      <c r="B42" s="14"/>
      <c r="C42" s="39" t="s">
        <v>200</v>
      </c>
      <c r="D42" s="115"/>
      <c r="E42" s="14"/>
      <c r="F42" s="14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</row>
    <row r="43" spans="1:18" ht="24" x14ac:dyDescent="0.55000000000000004">
      <c r="A43" s="14"/>
      <c r="B43" s="14"/>
      <c r="C43" s="14"/>
      <c r="D43" s="115"/>
      <c r="E43" s="14"/>
      <c r="F43" s="14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</row>
    <row r="44" spans="1:18" ht="24" x14ac:dyDescent="0.55000000000000004">
      <c r="A44" s="293"/>
      <c r="B44" s="293"/>
      <c r="C44" s="294"/>
      <c r="D44" s="295"/>
      <c r="E44" s="293"/>
      <c r="F44" s="293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</row>
    <row r="45" spans="1:18" ht="24" x14ac:dyDescent="0.55000000000000004">
      <c r="A45" s="293"/>
      <c r="B45" s="293"/>
      <c r="C45" s="294"/>
      <c r="D45" s="295"/>
      <c r="E45" s="293"/>
      <c r="F45" s="293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</row>
    <row r="46" spans="1:18" ht="24" x14ac:dyDescent="0.55000000000000004">
      <c r="A46" s="297"/>
      <c r="B46" s="297"/>
      <c r="C46" s="195"/>
      <c r="D46" s="291"/>
      <c r="E46" s="297"/>
      <c r="F46" s="297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1:18" ht="24" x14ac:dyDescent="0.55000000000000004">
      <c r="A47" s="156"/>
      <c r="B47" s="157"/>
      <c r="C47" s="335" t="s">
        <v>132</v>
      </c>
      <c r="D47" s="222">
        <v>30000</v>
      </c>
      <c r="E47" s="157"/>
      <c r="F47" s="157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2"/>
    </row>
    <row r="48" spans="1:18" ht="24" x14ac:dyDescent="0.55000000000000004">
      <c r="A48" s="299"/>
      <c r="B48" s="237"/>
      <c r="C48" s="257" t="s">
        <v>82</v>
      </c>
      <c r="D48" s="222">
        <f>D38+D47</f>
        <v>220000</v>
      </c>
      <c r="E48" s="237"/>
      <c r="F48" s="237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1"/>
    </row>
    <row r="49" spans="1:18" ht="24" x14ac:dyDescent="0.55000000000000004">
      <c r="A49" s="339"/>
      <c r="B49" s="254"/>
      <c r="C49" s="334"/>
      <c r="D49" s="302"/>
      <c r="E49" s="254"/>
      <c r="F49" s="254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</row>
    <row r="50" spans="1:18" ht="24" x14ac:dyDescent="0.55000000000000004">
      <c r="A50" s="339"/>
      <c r="B50" s="254"/>
      <c r="C50" s="334"/>
      <c r="D50" s="302"/>
      <c r="E50" s="254"/>
      <c r="F50" s="254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</row>
    <row r="51" spans="1:18" ht="24" x14ac:dyDescent="0.55000000000000004">
      <c r="A51" s="299"/>
      <c r="B51" s="237" t="s">
        <v>322</v>
      </c>
      <c r="C51" s="257"/>
      <c r="D51" s="303"/>
      <c r="E51" s="237"/>
      <c r="F51" s="237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1"/>
    </row>
    <row r="52" spans="1:18" ht="24" x14ac:dyDescent="0.55000000000000004">
      <c r="A52" s="105">
        <v>1</v>
      </c>
      <c r="B52" s="39" t="s">
        <v>118</v>
      </c>
      <c r="C52" s="14" t="s">
        <v>46</v>
      </c>
      <c r="D52" s="115">
        <v>20000</v>
      </c>
      <c r="E52" s="105" t="s">
        <v>20</v>
      </c>
      <c r="F52" s="102" t="s">
        <v>78</v>
      </c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</row>
    <row r="53" spans="1:18" ht="24" x14ac:dyDescent="0.55000000000000004">
      <c r="A53" s="105"/>
      <c r="B53" s="39" t="s">
        <v>117</v>
      </c>
      <c r="C53" s="165" t="s">
        <v>52</v>
      </c>
      <c r="D53" s="14"/>
      <c r="E53" s="105"/>
      <c r="F53" s="102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</row>
    <row r="54" spans="1:18" ht="24" x14ac:dyDescent="0.55000000000000004">
      <c r="A54" s="105"/>
      <c r="B54" s="341"/>
      <c r="C54" s="165" t="s">
        <v>53</v>
      </c>
      <c r="D54" s="14"/>
      <c r="E54" s="105"/>
      <c r="F54" s="14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</row>
    <row r="55" spans="1:18" ht="24" x14ac:dyDescent="0.55000000000000004">
      <c r="A55" s="105"/>
      <c r="B55" s="14"/>
      <c r="C55" s="14" t="s">
        <v>54</v>
      </c>
      <c r="D55" s="14"/>
      <c r="E55" s="105"/>
      <c r="F55" s="14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</row>
    <row r="56" spans="1:18" ht="24" x14ac:dyDescent="0.55000000000000004">
      <c r="A56" s="107"/>
      <c r="B56" s="15"/>
      <c r="C56" s="15" t="s">
        <v>50</v>
      </c>
      <c r="D56" s="15"/>
      <c r="E56" s="107"/>
      <c r="F56" s="15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</row>
    <row r="57" spans="1:18" ht="24" x14ac:dyDescent="0.55000000000000004">
      <c r="A57" s="101">
        <v>2</v>
      </c>
      <c r="B57" s="17" t="s">
        <v>99</v>
      </c>
      <c r="C57" s="17" t="s">
        <v>46</v>
      </c>
      <c r="D57" s="108">
        <v>20000</v>
      </c>
      <c r="E57" s="101" t="s">
        <v>20</v>
      </c>
      <c r="F57" s="330" t="s">
        <v>21</v>
      </c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</row>
    <row r="58" spans="1:18" ht="24" x14ac:dyDescent="0.55000000000000004">
      <c r="A58" s="105"/>
      <c r="B58" s="14"/>
      <c r="C58" s="165" t="s">
        <v>52</v>
      </c>
      <c r="D58" s="14"/>
      <c r="E58" s="105"/>
      <c r="F58" s="102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</row>
    <row r="59" spans="1:18" ht="24" x14ac:dyDescent="0.55000000000000004">
      <c r="A59" s="105"/>
      <c r="B59" s="14"/>
      <c r="C59" s="165" t="s">
        <v>53</v>
      </c>
      <c r="D59" s="14"/>
      <c r="E59" s="105"/>
      <c r="F59" s="14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</row>
    <row r="60" spans="1:18" ht="24" x14ac:dyDescent="0.55000000000000004">
      <c r="A60" s="105"/>
      <c r="B60" s="14"/>
      <c r="C60" s="14" t="s">
        <v>54</v>
      </c>
      <c r="D60" s="14"/>
      <c r="E60" s="105"/>
      <c r="F60" s="14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</row>
    <row r="61" spans="1:18" ht="24" x14ac:dyDescent="0.55000000000000004">
      <c r="A61" s="107"/>
      <c r="B61" s="15"/>
      <c r="C61" s="15" t="s">
        <v>50</v>
      </c>
      <c r="D61" s="15"/>
      <c r="E61" s="107"/>
      <c r="F61" s="15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</row>
    <row r="62" spans="1:18" ht="24" x14ac:dyDescent="0.55000000000000004">
      <c r="A62" s="101">
        <v>3</v>
      </c>
      <c r="B62" s="17" t="s">
        <v>100</v>
      </c>
      <c r="C62" s="17" t="s">
        <v>46</v>
      </c>
      <c r="D62" s="342">
        <v>30000</v>
      </c>
      <c r="E62" s="101" t="s">
        <v>20</v>
      </c>
      <c r="F62" s="330" t="s">
        <v>78</v>
      </c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</row>
    <row r="63" spans="1:18" ht="24" x14ac:dyDescent="0.55000000000000004">
      <c r="A63" s="105"/>
      <c r="B63" s="14" t="s">
        <v>101</v>
      </c>
      <c r="C63" s="165" t="s">
        <v>52</v>
      </c>
      <c r="D63" s="14"/>
      <c r="E63" s="105"/>
      <c r="F63" s="102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</row>
    <row r="64" spans="1:18" ht="24" x14ac:dyDescent="0.55000000000000004">
      <c r="A64" s="105"/>
      <c r="B64" s="14"/>
      <c r="C64" s="165" t="s">
        <v>53</v>
      </c>
      <c r="D64" s="14"/>
      <c r="E64" s="105"/>
      <c r="F64" s="14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</row>
    <row r="65" spans="1:18" ht="24" x14ac:dyDescent="0.55000000000000004">
      <c r="A65" s="105"/>
      <c r="B65" s="14"/>
      <c r="C65" s="14" t="s">
        <v>54</v>
      </c>
      <c r="D65" s="14"/>
      <c r="E65" s="105"/>
      <c r="F65" s="14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</row>
    <row r="66" spans="1:18" ht="24" x14ac:dyDescent="0.55000000000000004">
      <c r="A66" s="107"/>
      <c r="B66" s="15"/>
      <c r="C66" s="15" t="s">
        <v>50</v>
      </c>
      <c r="D66" s="15"/>
      <c r="E66" s="107"/>
      <c r="F66" s="15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</row>
    <row r="67" spans="1:18" ht="24" x14ac:dyDescent="0.55000000000000004">
      <c r="A67" s="304"/>
      <c r="B67" s="305"/>
      <c r="C67" s="150" t="s">
        <v>132</v>
      </c>
      <c r="D67" s="306">
        <f>SUM(D52:D66)</f>
        <v>70000</v>
      </c>
      <c r="E67" s="305"/>
      <c r="F67" s="305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8"/>
    </row>
    <row r="68" spans="1:18" ht="24" x14ac:dyDescent="0.55000000000000004">
      <c r="A68" s="299"/>
      <c r="B68" s="237" t="s">
        <v>323</v>
      </c>
      <c r="C68" s="257"/>
      <c r="D68" s="303"/>
      <c r="E68" s="237"/>
      <c r="F68" s="237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1"/>
    </row>
    <row r="69" spans="1:18" ht="26.25" customHeight="1" x14ac:dyDescent="0.2">
      <c r="A69" s="326">
        <v>1</v>
      </c>
      <c r="B69" s="174" t="s">
        <v>189</v>
      </c>
      <c r="C69" s="189" t="s">
        <v>376</v>
      </c>
      <c r="D69" s="309">
        <v>100000</v>
      </c>
      <c r="E69" s="332" t="s">
        <v>20</v>
      </c>
      <c r="F69" s="330" t="s">
        <v>78</v>
      </c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</row>
    <row r="70" spans="1:18" ht="24" x14ac:dyDescent="0.2">
      <c r="A70" s="215"/>
      <c r="B70" s="103" t="s">
        <v>190</v>
      </c>
      <c r="C70" s="191" t="s">
        <v>377</v>
      </c>
      <c r="D70" s="215"/>
      <c r="E70" s="216"/>
      <c r="F70" s="215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</row>
    <row r="71" spans="1:18" ht="24" x14ac:dyDescent="0.2">
      <c r="A71" s="215"/>
      <c r="B71" s="215"/>
      <c r="C71" s="103" t="s">
        <v>378</v>
      </c>
      <c r="D71" s="215"/>
      <c r="E71" s="216"/>
      <c r="F71" s="215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</row>
    <row r="72" spans="1:18" ht="24" x14ac:dyDescent="0.2">
      <c r="A72" s="215"/>
      <c r="B72" s="215"/>
      <c r="C72" s="103" t="s">
        <v>191</v>
      </c>
      <c r="D72" s="215"/>
      <c r="E72" s="216"/>
      <c r="F72" s="215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</row>
    <row r="73" spans="1:18" ht="24" x14ac:dyDescent="0.2">
      <c r="A73" s="215"/>
      <c r="B73" s="215"/>
      <c r="C73" s="103" t="s">
        <v>192</v>
      </c>
      <c r="D73" s="311"/>
      <c r="E73" s="216"/>
      <c r="F73" s="215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</row>
    <row r="74" spans="1:18" ht="24" x14ac:dyDescent="0.2">
      <c r="A74" s="327"/>
      <c r="B74" s="327"/>
      <c r="C74" s="106"/>
      <c r="D74" s="197"/>
      <c r="E74" s="329"/>
      <c r="F74" s="327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</row>
    <row r="75" spans="1:18" ht="24" x14ac:dyDescent="0.2">
      <c r="A75" s="326"/>
      <c r="B75" s="326"/>
      <c r="C75" s="174" t="s">
        <v>379</v>
      </c>
      <c r="D75" s="312"/>
      <c r="E75" s="328"/>
      <c r="F75" s="326"/>
      <c r="G75" s="310"/>
      <c r="H75" s="310"/>
      <c r="I75" s="310"/>
      <c r="J75" s="310"/>
      <c r="K75" s="310"/>
      <c r="L75" s="310"/>
      <c r="M75" s="310"/>
      <c r="N75" s="310"/>
      <c r="O75" s="310"/>
      <c r="P75" s="310"/>
      <c r="Q75" s="310"/>
      <c r="R75" s="310"/>
    </row>
    <row r="76" spans="1:18" ht="24" x14ac:dyDescent="0.2">
      <c r="A76" s="215"/>
      <c r="B76" s="215"/>
      <c r="C76" s="103" t="s">
        <v>193</v>
      </c>
      <c r="D76" s="311"/>
      <c r="E76" s="216"/>
      <c r="F76" s="215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</row>
    <row r="77" spans="1:18" ht="24" x14ac:dyDescent="0.2">
      <c r="A77" s="215"/>
      <c r="B77" s="215"/>
      <c r="C77" s="103" t="s">
        <v>194</v>
      </c>
      <c r="D77" s="311"/>
      <c r="E77" s="216"/>
      <c r="F77" s="215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</row>
    <row r="78" spans="1:18" ht="24" x14ac:dyDescent="0.55000000000000004">
      <c r="A78" s="215"/>
      <c r="B78" s="215"/>
      <c r="C78" s="165" t="s">
        <v>380</v>
      </c>
      <c r="D78" s="311"/>
      <c r="E78" s="216"/>
      <c r="F78" s="215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</row>
    <row r="79" spans="1:18" ht="24" x14ac:dyDescent="0.2">
      <c r="A79" s="215"/>
      <c r="B79" s="215"/>
      <c r="C79" s="103" t="s">
        <v>381</v>
      </c>
      <c r="D79" s="311"/>
      <c r="E79" s="216"/>
      <c r="F79" s="215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</row>
    <row r="80" spans="1:18" ht="24" x14ac:dyDescent="0.2">
      <c r="A80" s="215"/>
      <c r="B80" s="215"/>
      <c r="C80" s="103" t="s">
        <v>195</v>
      </c>
      <c r="D80" s="311"/>
      <c r="E80" s="216"/>
      <c r="F80" s="215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</row>
    <row r="81" spans="1:18" ht="24" x14ac:dyDescent="0.2">
      <c r="A81" s="215"/>
      <c r="B81" s="215"/>
      <c r="C81" s="103" t="s">
        <v>196</v>
      </c>
      <c r="D81" s="311"/>
      <c r="E81" s="216"/>
      <c r="F81" s="215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</row>
    <row r="82" spans="1:18" ht="24" x14ac:dyDescent="0.2">
      <c r="A82" s="215"/>
      <c r="B82" s="215"/>
      <c r="C82" s="103" t="s">
        <v>197</v>
      </c>
      <c r="D82" s="311"/>
      <c r="E82" s="216"/>
      <c r="F82" s="215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</row>
    <row r="83" spans="1:18" ht="24" x14ac:dyDescent="0.2">
      <c r="A83" s="327"/>
      <c r="B83" s="327"/>
      <c r="C83" s="106" t="s">
        <v>382</v>
      </c>
      <c r="D83" s="197"/>
      <c r="E83" s="329"/>
      <c r="F83" s="327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</row>
    <row r="84" spans="1:18" ht="24" x14ac:dyDescent="0.55000000000000004">
      <c r="A84" s="166"/>
      <c r="B84" s="166"/>
      <c r="C84" s="167" t="s">
        <v>132</v>
      </c>
      <c r="D84" s="222">
        <f>SUM(D69:D83)</f>
        <v>100000</v>
      </c>
      <c r="E84" s="166"/>
      <c r="F84" s="166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</row>
    <row r="85" spans="1:18" ht="24" x14ac:dyDescent="0.55000000000000004">
      <c r="A85" s="166"/>
      <c r="B85" s="166"/>
      <c r="C85" s="167" t="s">
        <v>82</v>
      </c>
      <c r="D85" s="222">
        <f>D38+D47+D67+D84</f>
        <v>390000</v>
      </c>
      <c r="E85" s="166"/>
      <c r="F85" s="166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</row>
    <row r="86" spans="1:18" ht="24" x14ac:dyDescent="0.55000000000000004">
      <c r="A86" s="313"/>
      <c r="B86" s="157" t="s">
        <v>324</v>
      </c>
      <c r="C86" s="314"/>
      <c r="D86" s="314"/>
      <c r="E86" s="315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6"/>
    </row>
    <row r="87" spans="1:18" ht="24" x14ac:dyDescent="0.55000000000000004">
      <c r="A87" s="317">
        <v>1</v>
      </c>
      <c r="B87" s="160" t="s">
        <v>170</v>
      </c>
      <c r="C87" s="169" t="s">
        <v>172</v>
      </c>
      <c r="D87" s="170">
        <v>96000</v>
      </c>
      <c r="E87" s="101" t="s">
        <v>20</v>
      </c>
      <c r="F87" s="101" t="s">
        <v>21</v>
      </c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</row>
    <row r="88" spans="1:18" ht="24" x14ac:dyDescent="0.55000000000000004">
      <c r="A88" s="318"/>
      <c r="B88" s="161" t="s">
        <v>171</v>
      </c>
      <c r="C88" s="165" t="s">
        <v>173</v>
      </c>
      <c r="D88" s="43"/>
      <c r="E88" s="105" t="s">
        <v>85</v>
      </c>
      <c r="F88" s="105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</row>
    <row r="89" spans="1:18" ht="24" x14ac:dyDescent="0.55000000000000004">
      <c r="A89" s="249"/>
      <c r="B89" s="249"/>
      <c r="C89" s="165" t="s">
        <v>174</v>
      </c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</row>
    <row r="90" spans="1:18" ht="24" x14ac:dyDescent="0.55000000000000004">
      <c r="A90" s="249"/>
      <c r="B90" s="249"/>
      <c r="C90" s="14" t="s">
        <v>320</v>
      </c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</row>
    <row r="91" spans="1:18" ht="24" x14ac:dyDescent="0.2">
      <c r="A91" s="215"/>
      <c r="B91" s="215"/>
      <c r="C91" s="103" t="s">
        <v>177</v>
      </c>
      <c r="D91" s="215"/>
      <c r="E91" s="216"/>
      <c r="F91" s="215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</row>
    <row r="92" spans="1:18" ht="24" x14ac:dyDescent="0.2">
      <c r="A92" s="215"/>
      <c r="B92" s="215"/>
      <c r="C92" s="103" t="s">
        <v>178</v>
      </c>
      <c r="D92" s="215"/>
      <c r="E92" s="216"/>
      <c r="F92" s="215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</row>
    <row r="93" spans="1:18" ht="24" x14ac:dyDescent="0.2">
      <c r="A93" s="215"/>
      <c r="B93" s="215"/>
      <c r="C93" s="103" t="s">
        <v>179</v>
      </c>
      <c r="D93" s="215"/>
      <c r="E93" s="216"/>
      <c r="F93" s="215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111"/>
    </row>
    <row r="94" spans="1:18" ht="24" x14ac:dyDescent="0.55000000000000004">
      <c r="A94" s="330">
        <v>2</v>
      </c>
      <c r="B94" s="174" t="s">
        <v>180</v>
      </c>
      <c r="C94" s="169" t="s">
        <v>172</v>
      </c>
      <c r="D94" s="319">
        <v>72000</v>
      </c>
      <c r="E94" s="101" t="s">
        <v>20</v>
      </c>
      <c r="F94" s="101" t="s">
        <v>21</v>
      </c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3"/>
    </row>
    <row r="95" spans="1:18" ht="24" x14ac:dyDescent="0.55000000000000004">
      <c r="A95" s="102"/>
      <c r="B95" s="103" t="s">
        <v>181</v>
      </c>
      <c r="C95" s="165" t="s">
        <v>173</v>
      </c>
      <c r="D95" s="102"/>
      <c r="E95" s="105" t="s">
        <v>85</v>
      </c>
      <c r="F95" s="105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</row>
    <row r="96" spans="1:18" ht="24" x14ac:dyDescent="0.55000000000000004">
      <c r="A96" s="102"/>
      <c r="B96" s="103"/>
      <c r="C96" s="165" t="s">
        <v>174</v>
      </c>
      <c r="D96" s="102"/>
      <c r="E96" s="104"/>
      <c r="F96" s="102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</row>
    <row r="97" spans="1:18" ht="24" x14ac:dyDescent="0.55000000000000004">
      <c r="A97" s="102"/>
      <c r="B97" s="103"/>
      <c r="C97" s="14" t="s">
        <v>175</v>
      </c>
      <c r="D97" s="102"/>
      <c r="E97" s="104"/>
      <c r="F97" s="102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</row>
    <row r="98" spans="1:18" ht="24" x14ac:dyDescent="0.2">
      <c r="A98" s="331"/>
      <c r="B98" s="106"/>
      <c r="C98" s="106" t="s">
        <v>182</v>
      </c>
      <c r="D98" s="331"/>
      <c r="E98" s="333"/>
      <c r="F98" s="331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</row>
    <row r="99" spans="1:18" ht="24" x14ac:dyDescent="0.2">
      <c r="A99" s="331"/>
      <c r="B99" s="106"/>
      <c r="C99" s="106" t="s">
        <v>179</v>
      </c>
      <c r="D99" s="331"/>
      <c r="E99" s="333"/>
      <c r="F99" s="331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</row>
    <row r="100" spans="1:18" ht="24" x14ac:dyDescent="0.55000000000000004">
      <c r="A100" s="102">
        <v>3</v>
      </c>
      <c r="B100" s="103" t="s">
        <v>183</v>
      </c>
      <c r="C100" s="165" t="s">
        <v>172</v>
      </c>
      <c r="D100" s="187">
        <v>72000</v>
      </c>
      <c r="E100" s="105" t="s">
        <v>20</v>
      </c>
      <c r="F100" s="105" t="s">
        <v>21</v>
      </c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</row>
    <row r="101" spans="1:18" ht="24" x14ac:dyDescent="0.55000000000000004">
      <c r="A101" s="102"/>
      <c r="B101" s="103" t="s">
        <v>184</v>
      </c>
      <c r="C101" s="165" t="s">
        <v>173</v>
      </c>
      <c r="D101" s="102"/>
      <c r="E101" s="105" t="s">
        <v>85</v>
      </c>
      <c r="F101" s="105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</row>
    <row r="102" spans="1:18" ht="24" x14ac:dyDescent="0.55000000000000004">
      <c r="A102" s="102"/>
      <c r="B102" s="103" t="s">
        <v>185</v>
      </c>
      <c r="C102" s="165" t="s">
        <v>174</v>
      </c>
      <c r="D102" s="102"/>
      <c r="E102" s="104"/>
      <c r="F102" s="102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</row>
    <row r="103" spans="1:18" ht="24" x14ac:dyDescent="0.55000000000000004">
      <c r="A103" s="102"/>
      <c r="B103" s="103" t="s">
        <v>186</v>
      </c>
      <c r="C103" s="14" t="s">
        <v>320</v>
      </c>
      <c r="D103" s="102"/>
      <c r="E103" s="104"/>
      <c r="F103" s="102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</row>
    <row r="104" spans="1:18" ht="24" x14ac:dyDescent="0.55000000000000004">
      <c r="A104" s="102"/>
      <c r="B104" s="103"/>
      <c r="C104" s="14" t="s">
        <v>176</v>
      </c>
      <c r="D104" s="102"/>
      <c r="E104" s="104"/>
      <c r="F104" s="102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</row>
    <row r="105" spans="1:18" ht="24" x14ac:dyDescent="0.2">
      <c r="A105" s="102"/>
      <c r="B105" s="103"/>
      <c r="C105" s="103" t="s">
        <v>187</v>
      </c>
      <c r="D105" s="102"/>
      <c r="E105" s="104"/>
      <c r="F105" s="102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</row>
    <row r="106" spans="1:18" ht="24" x14ac:dyDescent="0.2">
      <c r="A106" s="102"/>
      <c r="B106" s="103"/>
      <c r="C106" s="103" t="s">
        <v>178</v>
      </c>
      <c r="D106" s="102"/>
      <c r="E106" s="104"/>
      <c r="F106" s="102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</row>
    <row r="107" spans="1:18" ht="24" x14ac:dyDescent="0.2">
      <c r="A107" s="102"/>
      <c r="B107" s="103"/>
      <c r="C107" s="103" t="s">
        <v>179</v>
      </c>
      <c r="D107" s="102"/>
      <c r="E107" s="104"/>
      <c r="F107" s="102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</row>
    <row r="108" spans="1:18" ht="24" x14ac:dyDescent="0.2">
      <c r="A108" s="123"/>
      <c r="B108" s="182"/>
      <c r="C108" s="124" t="s">
        <v>132</v>
      </c>
      <c r="D108" s="178">
        <f>SUM(D87:D107)</f>
        <v>240000</v>
      </c>
      <c r="E108" s="125"/>
      <c r="F108" s="124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7"/>
    </row>
    <row r="109" spans="1:18" ht="24" x14ac:dyDescent="0.2">
      <c r="A109" s="181"/>
      <c r="B109" s="263"/>
      <c r="C109" s="124" t="s">
        <v>82</v>
      </c>
      <c r="D109" s="178">
        <v>240000</v>
      </c>
      <c r="E109" s="185"/>
      <c r="F109" s="184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1"/>
    </row>
    <row r="110" spans="1:18" ht="24" x14ac:dyDescent="0.2">
      <c r="A110" s="343"/>
      <c r="B110" s="231"/>
      <c r="C110" s="230"/>
      <c r="D110" s="230"/>
      <c r="E110" s="322"/>
      <c r="F110" s="230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</row>
    <row r="111" spans="1:18" ht="24" x14ac:dyDescent="0.2">
      <c r="A111" s="343"/>
      <c r="B111" s="231"/>
      <c r="C111" s="230"/>
      <c r="D111" s="230"/>
      <c r="E111" s="322"/>
      <c r="F111" s="230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</row>
    <row r="112" spans="1:18" ht="24" x14ac:dyDescent="0.2">
      <c r="A112" s="343"/>
      <c r="B112" s="231"/>
      <c r="C112" s="230"/>
      <c r="D112" s="230"/>
      <c r="E112" s="322"/>
      <c r="F112" s="230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</row>
    <row r="113" spans="1:18" ht="24" x14ac:dyDescent="0.2">
      <c r="A113" s="343"/>
      <c r="B113" s="231"/>
      <c r="C113" s="230"/>
      <c r="D113" s="230"/>
      <c r="E113" s="322"/>
      <c r="F113" s="230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</row>
    <row r="114" spans="1:18" ht="24" x14ac:dyDescent="0.2">
      <c r="A114" s="343"/>
      <c r="B114" s="231"/>
      <c r="C114" s="230"/>
      <c r="D114" s="230"/>
      <c r="E114" s="322"/>
      <c r="F114" s="230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</row>
    <row r="115" spans="1:18" ht="24" x14ac:dyDescent="0.2">
      <c r="A115" s="343"/>
      <c r="B115" s="231"/>
      <c r="C115" s="230"/>
      <c r="D115" s="230"/>
      <c r="E115" s="322"/>
      <c r="F115" s="230"/>
      <c r="G115" s="323"/>
      <c r="H115" s="323"/>
      <c r="I115" s="323"/>
      <c r="J115" s="323"/>
      <c r="K115" s="323"/>
      <c r="L115" s="323"/>
      <c r="M115" s="323"/>
      <c r="N115" s="323"/>
      <c r="O115" s="323"/>
      <c r="P115" s="323"/>
      <c r="Q115" s="323"/>
      <c r="R115" s="323"/>
    </row>
    <row r="116" spans="1:18" ht="24" x14ac:dyDescent="0.2">
      <c r="A116" s="343"/>
      <c r="B116" s="231"/>
      <c r="C116" s="230"/>
      <c r="D116" s="230"/>
      <c r="E116" s="322"/>
      <c r="F116" s="230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</row>
    <row r="117" spans="1:18" ht="20.25" x14ac:dyDescent="0.4">
      <c r="A117" s="344"/>
      <c r="B117" s="341"/>
      <c r="C117" s="341"/>
      <c r="D117" s="341"/>
      <c r="E117" s="341"/>
      <c r="F117" s="341"/>
      <c r="G117" s="345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</row>
    <row r="118" spans="1:18" x14ac:dyDescent="0.2">
      <c r="A118" s="347"/>
      <c r="B118" s="341"/>
      <c r="C118" s="341"/>
      <c r="D118" s="341"/>
      <c r="E118" s="341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</row>
    <row r="119" spans="1:18" x14ac:dyDescent="0.2">
      <c r="A119" s="347"/>
      <c r="B119" s="341"/>
      <c r="C119" s="341"/>
      <c r="D119" s="341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</row>
    <row r="120" spans="1:18" x14ac:dyDescent="0.2">
      <c r="A120" s="347"/>
      <c r="B120" s="341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</row>
    <row r="121" spans="1:18" x14ac:dyDescent="0.2">
      <c r="A121" s="347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</row>
    <row r="122" spans="1:18" x14ac:dyDescent="0.2">
      <c r="A122" s="347"/>
      <c r="B122" s="341"/>
      <c r="C122" s="341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</row>
    <row r="123" spans="1:18" x14ac:dyDescent="0.2">
      <c r="A123" s="347"/>
      <c r="B123" s="341"/>
      <c r="C123" s="341"/>
      <c r="D123" s="341"/>
      <c r="E123" s="341"/>
      <c r="F123" s="341"/>
      <c r="G123" s="341"/>
      <c r="H123" s="341"/>
      <c r="I123" s="341"/>
      <c r="J123" s="341"/>
      <c r="K123" s="341"/>
      <c r="L123" s="341"/>
      <c r="M123" s="341"/>
      <c r="N123" s="341"/>
      <c r="O123" s="341"/>
      <c r="P123" s="341"/>
      <c r="Q123" s="341"/>
      <c r="R123" s="341"/>
    </row>
    <row r="124" spans="1:18" x14ac:dyDescent="0.2">
      <c r="A124" s="347"/>
      <c r="B124" s="341"/>
      <c r="C124" s="341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</row>
    <row r="125" spans="1:18" x14ac:dyDescent="0.2">
      <c r="A125" s="347"/>
      <c r="B125" s="341"/>
      <c r="C125" s="341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</row>
    <row r="126" spans="1:18" x14ac:dyDescent="0.2">
      <c r="A126" s="347"/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</row>
  </sheetData>
  <mergeCells count="8">
    <mergeCell ref="A3:R3"/>
    <mergeCell ref="A4:R4"/>
    <mergeCell ref="A5:R5"/>
    <mergeCell ref="B8:B9"/>
    <mergeCell ref="D8:D9"/>
    <mergeCell ref="E8:E9"/>
    <mergeCell ref="G8:I8"/>
    <mergeCell ref="J8:R8"/>
  </mergeCells>
  <pageMargins left="3.937007874015748E-2" right="3.937007874015748E-2" top="0.74803149606299213" bottom="0.74803149606299213" header="0.31496062992125984" footer="0.31496062992125984"/>
  <pageSetup scale="80" firstPageNumber="8" orientation="landscape" useFirstPageNumber="1" horizontalDpi="4294967293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Layout" topLeftCell="A43" zoomScale="110" zoomScaleNormal="100" zoomScalePageLayoutView="110" workbookViewId="0">
      <selection activeCell="M39" sqref="M39"/>
    </sheetView>
  </sheetViews>
  <sheetFormatPr defaultRowHeight="14.25" x14ac:dyDescent="0.2"/>
  <cols>
    <col min="1" max="1" width="4.875" style="13" customWidth="1"/>
    <col min="2" max="2" width="31.25" style="13" customWidth="1"/>
    <col min="3" max="3" width="29.25" style="13" customWidth="1"/>
    <col min="4" max="4" width="12" style="13" customWidth="1"/>
    <col min="5" max="5" width="11.125" style="13" customWidth="1"/>
    <col min="6" max="6" width="12.375" style="13" customWidth="1"/>
    <col min="7" max="7" width="4.25" style="13" customWidth="1"/>
    <col min="8" max="8" width="4.5" style="13" customWidth="1"/>
    <col min="9" max="9" width="4.125" style="13" customWidth="1"/>
    <col min="10" max="10" width="3.5" style="13" customWidth="1"/>
    <col min="11" max="11" width="4.125" style="13" customWidth="1"/>
    <col min="12" max="12" width="3.75" style="13" customWidth="1"/>
    <col min="13" max="13" width="4" style="13" customWidth="1"/>
    <col min="14" max="14" width="3.75" style="13" customWidth="1"/>
    <col min="15" max="16" width="3.625" style="13" customWidth="1"/>
    <col min="17" max="17" width="3.375" style="13" customWidth="1"/>
    <col min="18" max="18" width="3.5" style="13" customWidth="1"/>
    <col min="19" max="16384" width="9" style="13"/>
  </cols>
  <sheetData>
    <row r="1" spans="1:18" ht="21.75" customHeight="1" x14ac:dyDescent="0.2"/>
    <row r="2" spans="1:18" s="12" customFormat="1" ht="24" x14ac:dyDescent="0.5500000000000000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72</v>
      </c>
      <c r="P2" s="36"/>
      <c r="Q2" s="42"/>
      <c r="R2" s="36"/>
    </row>
    <row r="3" spans="1:18" s="12" customFormat="1" ht="24" x14ac:dyDescent="0.55000000000000004">
      <c r="A3" s="387" t="s">
        <v>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1:18" s="12" customFormat="1" ht="24" x14ac:dyDescent="0.55000000000000004">
      <c r="A4" s="387" t="s">
        <v>141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</row>
    <row r="5" spans="1:18" s="12" customFormat="1" ht="24" x14ac:dyDescent="0.55000000000000004">
      <c r="A5" s="387" t="s">
        <v>22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</row>
    <row r="6" spans="1:18" ht="24" x14ac:dyDescent="0.55000000000000004">
      <c r="A6" s="37" t="s">
        <v>312</v>
      </c>
      <c r="B6" s="37"/>
      <c r="C6" s="37"/>
      <c r="D6" s="133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24" x14ac:dyDescent="0.55000000000000004">
      <c r="A7" s="36"/>
      <c r="B7" s="100" t="s">
        <v>385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3.25" customHeight="1" x14ac:dyDescent="0.2">
      <c r="A8" s="134" t="s">
        <v>1</v>
      </c>
      <c r="B8" s="382" t="s">
        <v>2</v>
      </c>
      <c r="C8" s="134" t="s">
        <v>3</v>
      </c>
      <c r="D8" s="382" t="s">
        <v>4</v>
      </c>
      <c r="E8" s="384" t="s">
        <v>5</v>
      </c>
      <c r="F8" s="134" t="s">
        <v>68</v>
      </c>
      <c r="G8" s="386" t="s">
        <v>129</v>
      </c>
      <c r="H8" s="386"/>
      <c r="I8" s="386"/>
      <c r="J8" s="386" t="s">
        <v>142</v>
      </c>
      <c r="K8" s="386"/>
      <c r="L8" s="386"/>
      <c r="M8" s="386"/>
      <c r="N8" s="386"/>
      <c r="O8" s="386"/>
      <c r="P8" s="386"/>
      <c r="Q8" s="386"/>
      <c r="R8" s="386"/>
    </row>
    <row r="9" spans="1:18" ht="24" x14ac:dyDescent="0.2">
      <c r="A9" s="135" t="s">
        <v>6</v>
      </c>
      <c r="B9" s="383"/>
      <c r="C9" s="135" t="s">
        <v>7</v>
      </c>
      <c r="D9" s="383"/>
      <c r="E9" s="385"/>
      <c r="F9" s="135" t="s">
        <v>77</v>
      </c>
      <c r="G9" s="111" t="s">
        <v>8</v>
      </c>
      <c r="H9" s="111" t="s">
        <v>9</v>
      </c>
      <c r="I9" s="111" t="s">
        <v>10</v>
      </c>
      <c r="J9" s="111" t="s">
        <v>11</v>
      </c>
      <c r="K9" s="111" t="s">
        <v>12</v>
      </c>
      <c r="L9" s="111" t="s">
        <v>13</v>
      </c>
      <c r="M9" s="111" t="s">
        <v>14</v>
      </c>
      <c r="N9" s="111" t="s">
        <v>15</v>
      </c>
      <c r="O9" s="111" t="s">
        <v>16</v>
      </c>
      <c r="P9" s="111" t="s">
        <v>17</v>
      </c>
      <c r="Q9" s="111" t="s">
        <v>18</v>
      </c>
      <c r="R9" s="111" t="s">
        <v>19</v>
      </c>
    </row>
    <row r="10" spans="1:18" ht="24" x14ac:dyDescent="0.55000000000000004">
      <c r="A10" s="102">
        <v>1</v>
      </c>
      <c r="B10" s="103" t="s">
        <v>102</v>
      </c>
      <c r="C10" s="14" t="s">
        <v>59</v>
      </c>
      <c r="D10" s="114">
        <v>150000</v>
      </c>
      <c r="E10" s="104" t="s">
        <v>20</v>
      </c>
      <c r="F10" s="102" t="s">
        <v>21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spans="1:18" ht="24" x14ac:dyDescent="0.55000000000000004">
      <c r="A11" s="121"/>
      <c r="B11" s="121"/>
      <c r="C11" s="15" t="s">
        <v>63</v>
      </c>
      <c r="D11" s="121"/>
      <c r="E11" s="119"/>
      <c r="F11" s="121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spans="1:18" ht="24" x14ac:dyDescent="0.55000000000000004">
      <c r="A12" s="102">
        <v>2</v>
      </c>
      <c r="B12" s="103" t="s">
        <v>103</v>
      </c>
      <c r="C12" s="17" t="s">
        <v>59</v>
      </c>
      <c r="D12" s="114">
        <v>12000</v>
      </c>
      <c r="E12" s="104" t="s">
        <v>20</v>
      </c>
      <c r="F12" s="102" t="s">
        <v>21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spans="1:18" ht="24" x14ac:dyDescent="0.55000000000000004">
      <c r="A13" s="121"/>
      <c r="B13" s="121"/>
      <c r="C13" s="15" t="s">
        <v>63</v>
      </c>
      <c r="D13" s="121"/>
      <c r="E13" s="119"/>
      <c r="F13" s="121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spans="1:18" ht="24" x14ac:dyDescent="0.55000000000000004">
      <c r="A14" s="101">
        <v>3</v>
      </c>
      <c r="B14" s="17" t="s">
        <v>60</v>
      </c>
      <c r="C14" s="17" t="s">
        <v>59</v>
      </c>
      <c r="D14" s="108">
        <v>13000000</v>
      </c>
      <c r="E14" s="101" t="s">
        <v>65</v>
      </c>
      <c r="F14" s="120" t="s">
        <v>55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spans="1:18" ht="24" x14ac:dyDescent="0.55000000000000004">
      <c r="A15" s="105"/>
      <c r="B15" s="14"/>
      <c r="C15" s="14" t="s">
        <v>63</v>
      </c>
      <c r="D15" s="115"/>
      <c r="E15" s="14"/>
      <c r="F15" s="121" t="s">
        <v>56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spans="1:18" ht="24" x14ac:dyDescent="0.55000000000000004">
      <c r="A16" s="101">
        <v>4</v>
      </c>
      <c r="B16" s="17" t="s">
        <v>61</v>
      </c>
      <c r="C16" s="17" t="s">
        <v>59</v>
      </c>
      <c r="D16" s="108">
        <v>8000000</v>
      </c>
      <c r="E16" s="101" t="s">
        <v>65</v>
      </c>
      <c r="F16" s="120" t="s">
        <v>55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1:18" ht="24" x14ac:dyDescent="0.55000000000000004">
      <c r="A17" s="107"/>
      <c r="B17" s="15"/>
      <c r="C17" s="15" t="s">
        <v>63</v>
      </c>
      <c r="D17" s="116"/>
      <c r="E17" s="15"/>
      <c r="F17" s="121" t="s">
        <v>56</v>
      </c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spans="1:18" ht="24" x14ac:dyDescent="0.55000000000000004">
      <c r="A18" s="105">
        <v>5</v>
      </c>
      <c r="B18" s="14" t="s">
        <v>62</v>
      </c>
      <c r="C18" s="14" t="s">
        <v>59</v>
      </c>
      <c r="D18" s="115">
        <v>72000</v>
      </c>
      <c r="E18" s="105" t="s">
        <v>65</v>
      </c>
      <c r="F18" s="102" t="s">
        <v>55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1:18" ht="24" x14ac:dyDescent="0.55000000000000004">
      <c r="A19" s="107"/>
      <c r="B19" s="15"/>
      <c r="C19" s="15" t="s">
        <v>63</v>
      </c>
      <c r="D19" s="116"/>
      <c r="E19" s="15"/>
      <c r="F19" s="121" t="s">
        <v>56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  <row r="20" spans="1:18" ht="24" x14ac:dyDescent="0.55000000000000004">
      <c r="A20" s="102">
        <v>6</v>
      </c>
      <c r="B20" s="103" t="s">
        <v>104</v>
      </c>
      <c r="C20" s="17" t="s">
        <v>59</v>
      </c>
      <c r="D20" s="114">
        <v>500000</v>
      </c>
      <c r="E20" s="104" t="s">
        <v>20</v>
      </c>
      <c r="F20" s="102" t="s">
        <v>21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1:18" ht="24" x14ac:dyDescent="0.55000000000000004">
      <c r="A21" s="121"/>
      <c r="B21" s="121"/>
      <c r="C21" s="15" t="s">
        <v>63</v>
      </c>
      <c r="D21" s="121"/>
      <c r="E21" s="119"/>
      <c r="F21" s="121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spans="1:18" ht="24" x14ac:dyDescent="0.55000000000000004">
      <c r="A22" s="102">
        <v>7</v>
      </c>
      <c r="B22" s="103" t="s">
        <v>143</v>
      </c>
      <c r="C22" s="17" t="s">
        <v>59</v>
      </c>
      <c r="D22" s="122">
        <v>40000</v>
      </c>
      <c r="E22" s="104" t="s">
        <v>20</v>
      </c>
      <c r="F22" s="102" t="s">
        <v>21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18" ht="24" x14ac:dyDescent="0.55000000000000004">
      <c r="A23" s="102"/>
      <c r="B23" s="103"/>
      <c r="C23" s="14" t="s">
        <v>63</v>
      </c>
      <c r="D23" s="102"/>
      <c r="E23" s="104"/>
      <c r="F23" s="10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s="355" customFormat="1" ht="24" x14ac:dyDescent="0.55000000000000004">
      <c r="A24" s="331"/>
      <c r="B24" s="106"/>
      <c r="C24" s="15"/>
      <c r="D24" s="331"/>
      <c r="E24" s="333"/>
      <c r="F24" s="331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ht="24" x14ac:dyDescent="0.55000000000000004">
      <c r="A25" s="102">
        <v>8</v>
      </c>
      <c r="B25" s="103" t="s">
        <v>106</v>
      </c>
      <c r="C25" s="14" t="s">
        <v>59</v>
      </c>
      <c r="D25" s="114">
        <v>510000</v>
      </c>
      <c r="E25" s="104" t="s">
        <v>20</v>
      </c>
      <c r="F25" s="102" t="s">
        <v>21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1:18" ht="24" x14ac:dyDescent="0.55000000000000004">
      <c r="A26" s="121"/>
      <c r="B26" s="106" t="s">
        <v>107</v>
      </c>
      <c r="C26" s="15" t="s">
        <v>63</v>
      </c>
      <c r="D26" s="121"/>
      <c r="E26" s="119"/>
      <c r="F26" s="121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</row>
    <row r="27" spans="1:18" ht="24" x14ac:dyDescent="0.55000000000000004">
      <c r="A27" s="102">
        <v>9</v>
      </c>
      <c r="B27" s="103" t="s">
        <v>105</v>
      </c>
      <c r="C27" s="17" t="s">
        <v>59</v>
      </c>
      <c r="D27" s="114">
        <v>300000</v>
      </c>
      <c r="E27" s="104" t="s">
        <v>20</v>
      </c>
      <c r="F27" s="102" t="s">
        <v>21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18" ht="24" x14ac:dyDescent="0.55000000000000004">
      <c r="A28" s="121"/>
      <c r="B28" s="121"/>
      <c r="C28" s="15" t="s">
        <v>63</v>
      </c>
      <c r="D28" s="121"/>
      <c r="E28" s="119"/>
      <c r="F28" s="121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</row>
    <row r="29" spans="1:18" ht="24" x14ac:dyDescent="0.2">
      <c r="A29" s="123"/>
      <c r="B29" s="124"/>
      <c r="C29" s="124" t="s">
        <v>132</v>
      </c>
      <c r="D29" s="117">
        <f>SUM(D10:D28)</f>
        <v>22584000</v>
      </c>
      <c r="E29" s="125"/>
      <c r="F29" s="124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7"/>
    </row>
  </sheetData>
  <mergeCells count="8">
    <mergeCell ref="A3:R3"/>
    <mergeCell ref="A4:R4"/>
    <mergeCell ref="A5:R5"/>
    <mergeCell ref="B8:B9"/>
    <mergeCell ref="D8:D9"/>
    <mergeCell ref="E8:E9"/>
    <mergeCell ref="G8:I8"/>
    <mergeCell ref="J8:R8"/>
  </mergeCells>
  <pageMargins left="0.23622047244094491" right="0.23622047244094491" top="0.74803149606299213" bottom="0.74803149606299213" header="0.31496062992125984" footer="0.31496062992125984"/>
  <pageSetup scale="85" firstPageNumber="13" orientation="landscape" useFirstPageNumber="1" horizontalDpi="4294967293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view="pageLayout" topLeftCell="A18" zoomScale="120" zoomScaleNormal="100" zoomScalePageLayoutView="120" workbookViewId="0">
      <selection sqref="A1:R27"/>
    </sheetView>
  </sheetViews>
  <sheetFormatPr defaultRowHeight="14.25" x14ac:dyDescent="0.2"/>
  <cols>
    <col min="1" max="1" width="5.25" customWidth="1"/>
    <col min="2" max="2" width="34" customWidth="1"/>
    <col min="3" max="3" width="29.125" customWidth="1"/>
    <col min="4" max="4" width="12.625" customWidth="1"/>
    <col min="5" max="5" width="11.5" customWidth="1"/>
    <col min="6" max="6" width="14" customWidth="1"/>
    <col min="7" max="7" width="4.625" customWidth="1"/>
    <col min="8" max="8" width="4.125" customWidth="1"/>
    <col min="9" max="9" width="4.375" customWidth="1"/>
    <col min="10" max="10" width="4.25" customWidth="1"/>
    <col min="11" max="11" width="4.375" customWidth="1"/>
    <col min="12" max="12" width="3.625" customWidth="1"/>
    <col min="13" max="13" width="4.125" customWidth="1"/>
    <col min="14" max="14" width="3.875" customWidth="1"/>
    <col min="15" max="17" width="4.25" customWidth="1"/>
    <col min="18" max="18" width="4.125" customWidth="1"/>
  </cols>
  <sheetData>
    <row r="1" spans="1:21" ht="21" customHeight="1" x14ac:dyDescent="0.4">
      <c r="A1" s="356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8"/>
    </row>
    <row r="2" spans="1:21" ht="18.75" customHeight="1" x14ac:dyDescent="0.55000000000000004">
      <c r="A2" s="3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1"/>
      <c r="R2" s="350"/>
    </row>
    <row r="3" spans="1:21" s="10" customFormat="1" ht="24" x14ac:dyDescent="0.55000000000000004">
      <c r="A3" s="3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254" t="s">
        <v>71</v>
      </c>
      <c r="P3" s="39"/>
      <c r="Q3" s="41"/>
      <c r="R3" s="350"/>
    </row>
    <row r="4" spans="1:21" ht="24" x14ac:dyDescent="0.55000000000000004">
      <c r="A4" s="379" t="s">
        <v>0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1"/>
    </row>
    <row r="5" spans="1:21" ht="24" x14ac:dyDescent="0.55000000000000004">
      <c r="A5" s="379" t="s">
        <v>141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</row>
    <row r="6" spans="1:21" ht="24" x14ac:dyDescent="0.55000000000000004">
      <c r="A6" s="379" t="s">
        <v>22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1"/>
    </row>
    <row r="7" spans="1:21" ht="24" x14ac:dyDescent="0.55000000000000004">
      <c r="A7" s="359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155"/>
    </row>
    <row r="8" spans="1:21" ht="24" x14ac:dyDescent="0.55000000000000004">
      <c r="A8" s="393" t="s">
        <v>310</v>
      </c>
      <c r="B8" s="394"/>
      <c r="C8" s="394"/>
      <c r="D8" s="334"/>
      <c r="E8" s="254"/>
      <c r="F8" s="254"/>
      <c r="G8" s="254"/>
      <c r="H8" s="254"/>
      <c r="I8" s="254"/>
      <c r="J8" s="254"/>
      <c r="K8" s="334"/>
      <c r="L8" s="254"/>
      <c r="M8" s="254"/>
      <c r="N8" s="254"/>
      <c r="O8" s="254"/>
      <c r="P8" s="254"/>
      <c r="Q8" s="254"/>
      <c r="R8" s="351"/>
    </row>
    <row r="9" spans="1:21" ht="24" x14ac:dyDescent="0.55000000000000004">
      <c r="A9" s="156"/>
      <c r="B9" s="157" t="s">
        <v>311</v>
      </c>
      <c r="C9" s="157"/>
      <c r="D9" s="335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9"/>
    </row>
    <row r="10" spans="1:21" ht="24" x14ac:dyDescent="0.2">
      <c r="A10" s="120" t="s">
        <v>1</v>
      </c>
      <c r="B10" s="388" t="s">
        <v>2</v>
      </c>
      <c r="C10" s="120" t="s">
        <v>3</v>
      </c>
      <c r="D10" s="388" t="s">
        <v>4</v>
      </c>
      <c r="E10" s="390" t="s">
        <v>5</v>
      </c>
      <c r="F10" s="120" t="s">
        <v>68</v>
      </c>
      <c r="G10" s="392" t="s">
        <v>129</v>
      </c>
      <c r="H10" s="392"/>
      <c r="I10" s="392"/>
      <c r="J10" s="392" t="s">
        <v>142</v>
      </c>
      <c r="K10" s="392"/>
      <c r="L10" s="392"/>
      <c r="M10" s="392"/>
      <c r="N10" s="392"/>
      <c r="O10" s="392"/>
      <c r="P10" s="392"/>
      <c r="Q10" s="392"/>
      <c r="R10" s="392"/>
    </row>
    <row r="11" spans="1:21" ht="24" x14ac:dyDescent="0.45">
      <c r="A11" s="121" t="s">
        <v>6</v>
      </c>
      <c r="B11" s="389"/>
      <c r="C11" s="121" t="s">
        <v>7</v>
      </c>
      <c r="D11" s="389"/>
      <c r="E11" s="391"/>
      <c r="F11" s="121" t="s">
        <v>77</v>
      </c>
      <c r="G11" s="121" t="s">
        <v>8</v>
      </c>
      <c r="H11" s="121" t="s">
        <v>9</v>
      </c>
      <c r="I11" s="121" t="s">
        <v>10</v>
      </c>
      <c r="J11" s="121" t="s">
        <v>11</v>
      </c>
      <c r="K11" s="121" t="s">
        <v>12</v>
      </c>
      <c r="L11" s="121" t="s">
        <v>13</v>
      </c>
      <c r="M11" s="121" t="s">
        <v>14</v>
      </c>
      <c r="N11" s="121" t="s">
        <v>15</v>
      </c>
      <c r="O11" s="121" t="s">
        <v>16</v>
      </c>
      <c r="P11" s="121" t="s">
        <v>17</v>
      </c>
      <c r="Q11" s="121" t="s">
        <v>18</v>
      </c>
      <c r="R11" s="121" t="s">
        <v>19</v>
      </c>
      <c r="U11" s="11"/>
    </row>
    <row r="12" spans="1:21" ht="24" x14ac:dyDescent="0.55000000000000004">
      <c r="A12" s="101" t="s">
        <v>84</v>
      </c>
      <c r="B12" s="101" t="s">
        <v>84</v>
      </c>
      <c r="C12" s="101" t="s">
        <v>84</v>
      </c>
      <c r="D12" s="101" t="s">
        <v>84</v>
      </c>
      <c r="E12" s="101" t="s">
        <v>84</v>
      </c>
      <c r="F12" s="101" t="s">
        <v>84</v>
      </c>
      <c r="G12" s="101" t="s">
        <v>84</v>
      </c>
      <c r="H12" s="101" t="s">
        <v>84</v>
      </c>
      <c r="I12" s="101" t="s">
        <v>84</v>
      </c>
      <c r="J12" s="101" t="s">
        <v>84</v>
      </c>
      <c r="K12" s="101" t="s">
        <v>84</v>
      </c>
      <c r="L12" s="101" t="s">
        <v>84</v>
      </c>
      <c r="M12" s="101" t="s">
        <v>84</v>
      </c>
      <c r="N12" s="101" t="s">
        <v>84</v>
      </c>
      <c r="O12" s="101" t="s">
        <v>84</v>
      </c>
      <c r="P12" s="101" t="s">
        <v>84</v>
      </c>
      <c r="Q12" s="101" t="s">
        <v>84</v>
      </c>
      <c r="R12" s="101" t="s">
        <v>84</v>
      </c>
    </row>
    <row r="13" spans="1:21" ht="24" x14ac:dyDescent="0.5500000000000000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21" ht="24" x14ac:dyDescent="0.5500000000000000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21" s="11" customFormat="1" ht="24" x14ac:dyDescent="0.5500000000000000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21" s="11" customFormat="1" ht="24" x14ac:dyDescent="0.5500000000000000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11" customFormat="1" ht="24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s="11" customFormat="1" ht="24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s="11" customFormat="1" ht="24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s="11" customFormat="1" ht="24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s="11" customFormat="1" ht="24" x14ac:dyDescent="0.5500000000000000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1" customFormat="1" ht="24" x14ac:dyDescent="0.5500000000000000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s="11" customFormat="1" ht="24" x14ac:dyDescent="0.55000000000000004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18" s="11" customFormat="1" ht="24.75" x14ac:dyDescent="0.6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  <row r="25" spans="1:18" s="11" customFormat="1" ht="24.75" x14ac:dyDescent="0.6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</row>
    <row r="26" spans="1:18" s="11" customFormat="1" ht="24.75" x14ac:dyDescent="0.6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</row>
    <row r="27" spans="1:18" s="18" customFormat="1" ht="24.75" x14ac:dyDescent="0.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s="18" customFormat="1" ht="24.75" x14ac:dyDescent="0.6"/>
  </sheetData>
  <mergeCells count="9">
    <mergeCell ref="A4:R4"/>
    <mergeCell ref="A5:R5"/>
    <mergeCell ref="A6:R6"/>
    <mergeCell ref="B10:B11"/>
    <mergeCell ref="D10:D11"/>
    <mergeCell ref="E10:E11"/>
    <mergeCell ref="G10:I10"/>
    <mergeCell ref="J10:R10"/>
    <mergeCell ref="A8:C8"/>
  </mergeCells>
  <pageMargins left="0.70866141732283472" right="0.70866141732283472" top="0.74803149606299213" bottom="0.74803149606299213" header="0.31496062992125984" footer="0.31496062992125984"/>
  <pageSetup paperSize="9" scale="75" firstPageNumber="15" orientation="landscape" useFirstPageNumber="1" horizontalDpi="4294967293" verticalDpi="3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showRuler="0" view="pageLayout" topLeftCell="A46" zoomScale="120" zoomScalePageLayoutView="120" workbookViewId="0">
      <selection activeCell="D55" sqref="D55:E55"/>
    </sheetView>
  </sheetViews>
  <sheetFormatPr defaultRowHeight="14.25" x14ac:dyDescent="0.2"/>
  <cols>
    <col min="1" max="1" width="5.375" style="30" customWidth="1"/>
    <col min="2" max="2" width="43" style="30" customWidth="1"/>
    <col min="3" max="3" width="44.25" style="30" customWidth="1"/>
    <col min="4" max="4" width="13.25" style="30" customWidth="1"/>
    <col min="5" max="5" width="9.375" style="30" customWidth="1"/>
    <col min="6" max="6" width="11" style="30" customWidth="1"/>
    <col min="7" max="7" width="4" style="30" customWidth="1"/>
    <col min="8" max="8" width="3.875" style="30" customWidth="1"/>
    <col min="9" max="9" width="4.125" style="30" customWidth="1"/>
    <col min="10" max="11" width="3.625" style="30" customWidth="1"/>
    <col min="12" max="12" width="3.375" style="30" customWidth="1"/>
    <col min="13" max="15" width="3.625" style="30" customWidth="1"/>
    <col min="16" max="16" width="4.125" style="30" customWidth="1"/>
    <col min="17" max="18" width="4" style="30" customWidth="1"/>
    <col min="19" max="19" width="7" style="30" customWidth="1"/>
    <col min="20" max="20" width="12.25" style="30" customWidth="1"/>
    <col min="21" max="16384" width="9" style="30"/>
  </cols>
  <sheetData>
    <row r="1" spans="1:20" s="31" customFormat="1" ht="20.25" customHeight="1" x14ac:dyDescent="0.5500000000000000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33"/>
      <c r="O1" s="133"/>
      <c r="P1" s="133"/>
      <c r="Q1" s="133"/>
      <c r="R1" s="267"/>
    </row>
    <row r="2" spans="1:20" s="31" customFormat="1" ht="20.25" customHeight="1" x14ac:dyDescent="0.5500000000000000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133"/>
      <c r="O2" s="36"/>
      <c r="P2" s="133" t="s">
        <v>71</v>
      </c>
      <c r="Q2" s="133"/>
      <c r="R2" s="267"/>
    </row>
    <row r="3" spans="1:20" s="31" customFormat="1" ht="24.75" customHeight="1" x14ac:dyDescent="0.55000000000000004">
      <c r="A3" s="387" t="s">
        <v>34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1:20" s="32" customFormat="1" ht="24" x14ac:dyDescent="0.55000000000000004">
      <c r="A4" s="387" t="s">
        <v>32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</row>
    <row r="5" spans="1:20" s="32" customFormat="1" ht="24" x14ac:dyDescent="0.55000000000000004">
      <c r="A5" s="387" t="s">
        <v>141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</row>
    <row r="6" spans="1:20" s="32" customFormat="1" ht="24" x14ac:dyDescent="0.55000000000000004">
      <c r="A6" s="387" t="s">
        <v>22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</row>
    <row r="7" spans="1:20" s="32" customFormat="1" ht="24" x14ac:dyDescent="0.55000000000000004">
      <c r="A7" s="395" t="s">
        <v>321</v>
      </c>
      <c r="B7" s="395"/>
      <c r="C7" s="395"/>
      <c r="D7" s="133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20" s="32" customFormat="1" ht="24" x14ac:dyDescent="0.55000000000000004">
      <c r="A8" s="133"/>
      <c r="B8" s="100" t="s">
        <v>209</v>
      </c>
      <c r="C8" s="133"/>
      <c r="D8" s="133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20" s="32" customFormat="1" ht="24" x14ac:dyDescent="0.35">
      <c r="A9" s="120" t="s">
        <v>1</v>
      </c>
      <c r="B9" s="388" t="s">
        <v>2</v>
      </c>
      <c r="C9" s="120" t="s">
        <v>3</v>
      </c>
      <c r="D9" s="388" t="s">
        <v>4</v>
      </c>
      <c r="E9" s="390" t="s">
        <v>5</v>
      </c>
      <c r="F9" s="120" t="s">
        <v>68</v>
      </c>
      <c r="G9" s="392" t="s">
        <v>129</v>
      </c>
      <c r="H9" s="392"/>
      <c r="I9" s="392"/>
      <c r="J9" s="392" t="s">
        <v>142</v>
      </c>
      <c r="K9" s="392"/>
      <c r="L9" s="392"/>
      <c r="M9" s="392"/>
      <c r="N9" s="392"/>
      <c r="O9" s="392"/>
      <c r="P9" s="392"/>
      <c r="Q9" s="392"/>
      <c r="R9" s="392"/>
    </row>
    <row r="10" spans="1:20" s="32" customFormat="1" ht="24" x14ac:dyDescent="0.35">
      <c r="A10" s="121" t="s">
        <v>6</v>
      </c>
      <c r="B10" s="389"/>
      <c r="C10" s="121" t="s">
        <v>7</v>
      </c>
      <c r="D10" s="389"/>
      <c r="E10" s="391"/>
      <c r="F10" s="121" t="s">
        <v>77</v>
      </c>
      <c r="G10" s="121" t="s">
        <v>8</v>
      </c>
      <c r="H10" s="121" t="s">
        <v>9</v>
      </c>
      <c r="I10" s="121" t="s">
        <v>10</v>
      </c>
      <c r="J10" s="121" t="s">
        <v>11</v>
      </c>
      <c r="K10" s="121" t="s">
        <v>12</v>
      </c>
      <c r="L10" s="121" t="s">
        <v>13</v>
      </c>
      <c r="M10" s="121" t="s">
        <v>14</v>
      </c>
      <c r="N10" s="121" t="s">
        <v>15</v>
      </c>
      <c r="O10" s="121" t="s">
        <v>16</v>
      </c>
      <c r="P10" s="121" t="s">
        <v>17</v>
      </c>
      <c r="Q10" s="121" t="s">
        <v>18</v>
      </c>
      <c r="R10" s="258" t="s">
        <v>19</v>
      </c>
    </row>
    <row r="11" spans="1:20" s="32" customFormat="1" ht="24" x14ac:dyDescent="0.55000000000000004">
      <c r="A11" s="120">
        <v>1</v>
      </c>
      <c r="B11" s="268" t="s">
        <v>210</v>
      </c>
      <c r="C11" s="17" t="s">
        <v>213</v>
      </c>
      <c r="D11" s="247">
        <v>402000</v>
      </c>
      <c r="E11" s="101" t="s">
        <v>125</v>
      </c>
      <c r="F11" s="101" t="s">
        <v>35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T11" s="49"/>
    </row>
    <row r="12" spans="1:20" s="32" customFormat="1" ht="24" customHeight="1" x14ac:dyDescent="0.55000000000000004">
      <c r="A12" s="102"/>
      <c r="B12" s="14" t="s">
        <v>211</v>
      </c>
      <c r="C12" s="14" t="s">
        <v>214</v>
      </c>
      <c r="D12" s="269"/>
      <c r="E12" s="104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T12" s="49"/>
    </row>
    <row r="13" spans="1:20" s="32" customFormat="1" ht="24" x14ac:dyDescent="0.55000000000000004">
      <c r="A13" s="121"/>
      <c r="B13" s="15" t="s">
        <v>212</v>
      </c>
      <c r="C13" s="15" t="s">
        <v>215</v>
      </c>
      <c r="D13" s="270"/>
      <c r="E13" s="107"/>
      <c r="F13" s="107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T13" s="49"/>
    </row>
    <row r="14" spans="1:20" s="32" customFormat="1" ht="24" x14ac:dyDescent="0.55000000000000004">
      <c r="A14" s="120">
        <v>2</v>
      </c>
      <c r="B14" s="17" t="s">
        <v>216</v>
      </c>
      <c r="C14" s="17" t="s">
        <v>213</v>
      </c>
      <c r="D14" s="247">
        <v>495000</v>
      </c>
      <c r="E14" s="101" t="s">
        <v>252</v>
      </c>
      <c r="F14" s="101" t="s">
        <v>35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T14" s="49"/>
    </row>
    <row r="15" spans="1:20" s="32" customFormat="1" ht="24" x14ac:dyDescent="0.55000000000000004">
      <c r="A15" s="102"/>
      <c r="B15" s="14" t="s">
        <v>217</v>
      </c>
      <c r="C15" s="14" t="s">
        <v>219</v>
      </c>
      <c r="D15" s="271"/>
      <c r="E15" s="105"/>
      <c r="F15" s="105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T15" s="49"/>
    </row>
    <row r="16" spans="1:20" s="32" customFormat="1" ht="24" x14ac:dyDescent="0.55000000000000004">
      <c r="A16" s="121"/>
      <c r="B16" s="15" t="s">
        <v>218</v>
      </c>
      <c r="C16" s="15" t="s">
        <v>215</v>
      </c>
      <c r="D16" s="270"/>
      <c r="E16" s="107"/>
      <c r="F16" s="107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T16" s="49"/>
    </row>
    <row r="17" spans="1:20" s="32" customFormat="1" ht="24" x14ac:dyDescent="0.55000000000000004">
      <c r="A17" s="102">
        <v>3</v>
      </c>
      <c r="B17" s="17" t="s">
        <v>220</v>
      </c>
      <c r="C17" s="17" t="s">
        <v>213</v>
      </c>
      <c r="D17" s="247">
        <v>484000</v>
      </c>
      <c r="E17" s="105" t="s">
        <v>126</v>
      </c>
      <c r="F17" s="101" t="s">
        <v>35</v>
      </c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T17" s="49"/>
    </row>
    <row r="18" spans="1:20" s="32" customFormat="1" ht="24" x14ac:dyDescent="0.55000000000000004">
      <c r="A18" s="105"/>
      <c r="B18" s="14" t="s">
        <v>211</v>
      </c>
      <c r="C18" s="14" t="s">
        <v>222</v>
      </c>
      <c r="D18" s="271"/>
      <c r="E18" s="105"/>
      <c r="F18" s="10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T18" s="49"/>
    </row>
    <row r="19" spans="1:20" s="32" customFormat="1" ht="24" x14ac:dyDescent="0.55000000000000004">
      <c r="A19" s="107"/>
      <c r="B19" s="15" t="s">
        <v>221</v>
      </c>
      <c r="C19" s="15" t="s">
        <v>215</v>
      </c>
      <c r="D19" s="272"/>
      <c r="E19" s="10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T19" s="49"/>
    </row>
    <row r="20" spans="1:20" s="32" customFormat="1" ht="24" x14ac:dyDescent="0.55000000000000004">
      <c r="A20" s="101">
        <v>4</v>
      </c>
      <c r="B20" s="17" t="s">
        <v>220</v>
      </c>
      <c r="C20" s="17" t="s">
        <v>213</v>
      </c>
      <c r="D20" s="247">
        <v>402000</v>
      </c>
      <c r="E20" s="101" t="s">
        <v>127</v>
      </c>
      <c r="F20" s="101" t="s">
        <v>35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s="49"/>
    </row>
    <row r="21" spans="1:20" s="32" customFormat="1" ht="24" x14ac:dyDescent="0.55000000000000004">
      <c r="A21" s="105"/>
      <c r="B21" s="14" t="s">
        <v>211</v>
      </c>
      <c r="C21" s="14" t="s">
        <v>214</v>
      </c>
      <c r="D21" s="273"/>
      <c r="E21" s="10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T21" s="49"/>
    </row>
    <row r="22" spans="1:20" s="32" customFormat="1" ht="24" x14ac:dyDescent="0.55000000000000004">
      <c r="A22" s="107"/>
      <c r="B22" s="15" t="s">
        <v>223</v>
      </c>
      <c r="C22" s="15" t="s">
        <v>215</v>
      </c>
      <c r="D22" s="272"/>
      <c r="E22" s="107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T22" s="49"/>
    </row>
    <row r="23" spans="1:20" s="32" customFormat="1" ht="24" x14ac:dyDescent="0.55000000000000004">
      <c r="A23" s="120">
        <v>5</v>
      </c>
      <c r="B23" s="17" t="s">
        <v>224</v>
      </c>
      <c r="C23" s="17" t="s">
        <v>213</v>
      </c>
      <c r="D23" s="247">
        <v>489000</v>
      </c>
      <c r="E23" s="190" t="s">
        <v>253</v>
      </c>
      <c r="F23" s="101" t="s">
        <v>35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7"/>
      <c r="R23" s="17"/>
      <c r="T23" s="49"/>
    </row>
    <row r="24" spans="1:20" s="32" customFormat="1" ht="24" x14ac:dyDescent="0.55000000000000004">
      <c r="A24" s="105"/>
      <c r="B24" s="14" t="s">
        <v>211</v>
      </c>
      <c r="C24" s="14" t="s">
        <v>222</v>
      </c>
      <c r="D24" s="40"/>
      <c r="E24" s="105"/>
      <c r="F24" s="10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T24" s="49"/>
    </row>
    <row r="25" spans="1:20" s="32" customFormat="1" ht="24" x14ac:dyDescent="0.55000000000000004">
      <c r="A25" s="107"/>
      <c r="B25" s="15" t="s">
        <v>225</v>
      </c>
      <c r="C25" s="15" t="s">
        <v>215</v>
      </c>
      <c r="D25" s="274"/>
      <c r="E25" s="107"/>
      <c r="F25" s="107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T25" s="49"/>
    </row>
    <row r="26" spans="1:20" s="33" customFormat="1" ht="24" customHeight="1" x14ac:dyDescent="0.55000000000000004">
      <c r="A26" s="101">
        <v>6</v>
      </c>
      <c r="B26" s="17" t="s">
        <v>226</v>
      </c>
      <c r="C26" s="17" t="s">
        <v>228</v>
      </c>
      <c r="D26" s="108">
        <v>220500</v>
      </c>
      <c r="E26" s="101" t="s">
        <v>97</v>
      </c>
      <c r="F26" s="101" t="s">
        <v>35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T26" s="49"/>
    </row>
    <row r="27" spans="1:20" s="33" customFormat="1" ht="24" customHeight="1" x14ac:dyDescent="0.55000000000000004">
      <c r="A27" s="105"/>
      <c r="B27" s="14" t="s">
        <v>227</v>
      </c>
      <c r="C27" s="14" t="s">
        <v>229</v>
      </c>
      <c r="D27" s="275"/>
      <c r="E27" s="10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T27" s="49"/>
    </row>
    <row r="28" spans="1:20" s="33" customFormat="1" ht="24" customHeight="1" x14ac:dyDescent="0.55000000000000004">
      <c r="A28" s="107"/>
      <c r="B28" s="15" t="s">
        <v>97</v>
      </c>
      <c r="C28" s="15" t="s">
        <v>231</v>
      </c>
      <c r="D28" s="276"/>
      <c r="E28" s="10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T28" s="49"/>
    </row>
    <row r="29" spans="1:20" ht="24" x14ac:dyDescent="0.55000000000000004">
      <c r="A29" s="101">
        <v>7</v>
      </c>
      <c r="B29" s="17" t="s">
        <v>226</v>
      </c>
      <c r="C29" s="17" t="s">
        <v>228</v>
      </c>
      <c r="D29" s="108">
        <v>236200</v>
      </c>
      <c r="E29" s="101" t="s">
        <v>254</v>
      </c>
      <c r="F29" s="101" t="s">
        <v>35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0" ht="24.75" x14ac:dyDescent="0.6">
      <c r="A30" s="277"/>
      <c r="B30" s="14" t="s">
        <v>232</v>
      </c>
      <c r="C30" s="14" t="s">
        <v>229</v>
      </c>
      <c r="D30" s="277"/>
      <c r="E30" s="278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</row>
    <row r="31" spans="1:20" ht="24.75" x14ac:dyDescent="0.6">
      <c r="A31" s="277"/>
      <c r="B31" s="277"/>
      <c r="C31" s="14" t="s">
        <v>233</v>
      </c>
      <c r="D31" s="277"/>
      <c r="E31" s="278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</row>
    <row r="32" spans="1:20" ht="24.75" x14ac:dyDescent="0.6">
      <c r="A32" s="279"/>
      <c r="B32" s="279"/>
      <c r="C32" s="15" t="s">
        <v>230</v>
      </c>
      <c r="D32" s="279"/>
      <c r="E32" s="280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</row>
    <row r="33" spans="1:18" ht="24.75" x14ac:dyDescent="0.6">
      <c r="A33" s="281">
        <v>8</v>
      </c>
      <c r="B33" s="17" t="s">
        <v>226</v>
      </c>
      <c r="C33" s="17" t="s">
        <v>235</v>
      </c>
      <c r="D33" s="247">
        <v>236200</v>
      </c>
      <c r="E33" s="281" t="s">
        <v>128</v>
      </c>
      <c r="F33" s="101" t="s">
        <v>35</v>
      </c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</row>
    <row r="34" spans="1:18" ht="24.75" x14ac:dyDescent="0.6">
      <c r="A34" s="277"/>
      <c r="B34" s="14" t="s">
        <v>234</v>
      </c>
      <c r="C34" s="14" t="s">
        <v>236</v>
      </c>
      <c r="D34" s="277"/>
      <c r="E34" s="278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</row>
    <row r="35" spans="1:18" ht="24.75" x14ac:dyDescent="0.6">
      <c r="A35" s="277"/>
      <c r="B35" s="277"/>
      <c r="C35" s="14" t="s">
        <v>233</v>
      </c>
      <c r="D35" s="277"/>
      <c r="E35" s="278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</row>
    <row r="36" spans="1:18" ht="24.75" x14ac:dyDescent="0.6">
      <c r="A36" s="279"/>
      <c r="B36" s="279"/>
      <c r="C36" s="15" t="s">
        <v>230</v>
      </c>
      <c r="D36" s="279"/>
      <c r="E36" s="280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</row>
    <row r="37" spans="1:18" ht="24.75" x14ac:dyDescent="0.6">
      <c r="A37" s="281">
        <v>9</v>
      </c>
      <c r="B37" s="17" t="s">
        <v>226</v>
      </c>
      <c r="C37" s="17" t="s">
        <v>235</v>
      </c>
      <c r="D37" s="108">
        <v>487400</v>
      </c>
      <c r="E37" s="281" t="s">
        <v>127</v>
      </c>
      <c r="F37" s="101" t="s">
        <v>35</v>
      </c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</row>
    <row r="38" spans="1:18" ht="24.75" x14ac:dyDescent="0.6">
      <c r="A38" s="278"/>
      <c r="B38" s="14" t="s">
        <v>237</v>
      </c>
      <c r="C38" s="14" t="s">
        <v>236</v>
      </c>
      <c r="D38" s="277"/>
      <c r="E38" s="278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</row>
    <row r="39" spans="1:18" ht="24.75" x14ac:dyDescent="0.6">
      <c r="A39" s="278"/>
      <c r="B39" s="14" t="s">
        <v>238</v>
      </c>
      <c r="C39" s="14" t="s">
        <v>239</v>
      </c>
      <c r="D39" s="277"/>
      <c r="E39" s="278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ht="24.75" x14ac:dyDescent="0.6">
      <c r="A40" s="280"/>
      <c r="B40" s="15" t="s">
        <v>127</v>
      </c>
      <c r="C40" s="15" t="s">
        <v>230</v>
      </c>
      <c r="D40" s="279"/>
      <c r="E40" s="280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</row>
    <row r="41" spans="1:18" ht="24.75" x14ac:dyDescent="0.6">
      <c r="A41" s="281">
        <v>10</v>
      </c>
      <c r="B41" s="17" t="s">
        <v>240</v>
      </c>
      <c r="C41" s="17" t="s">
        <v>228</v>
      </c>
      <c r="D41" s="247">
        <v>471700</v>
      </c>
      <c r="E41" s="281" t="s">
        <v>244</v>
      </c>
      <c r="F41" s="101" t="s">
        <v>35</v>
      </c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</row>
    <row r="42" spans="1:18" ht="24.75" x14ac:dyDescent="0.6">
      <c r="A42" s="278"/>
      <c r="B42" s="14" t="s">
        <v>241</v>
      </c>
      <c r="C42" s="14" t="s">
        <v>245</v>
      </c>
      <c r="D42" s="277"/>
      <c r="E42" s="278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</row>
    <row r="43" spans="1:18" ht="24.75" x14ac:dyDescent="0.6">
      <c r="A43" s="278"/>
      <c r="B43" s="14" t="s">
        <v>242</v>
      </c>
      <c r="C43" s="14" t="s">
        <v>246</v>
      </c>
      <c r="D43" s="277"/>
      <c r="E43" s="278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</row>
    <row r="44" spans="1:18" ht="24.75" x14ac:dyDescent="0.6">
      <c r="A44" s="278"/>
      <c r="B44" s="14" t="s">
        <v>243</v>
      </c>
      <c r="C44" s="14" t="s">
        <v>230</v>
      </c>
      <c r="D44" s="277"/>
      <c r="E44" s="278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 ht="24.75" x14ac:dyDescent="0.6">
      <c r="A45" s="280"/>
      <c r="B45" s="15" t="s">
        <v>244</v>
      </c>
      <c r="C45" s="279"/>
      <c r="D45" s="279"/>
      <c r="E45" s="280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</row>
    <row r="46" spans="1:18" ht="24.75" x14ac:dyDescent="0.6">
      <c r="A46" s="281">
        <v>11</v>
      </c>
      <c r="B46" s="17" t="s">
        <v>247</v>
      </c>
      <c r="C46" s="17" t="s">
        <v>250</v>
      </c>
      <c r="D46" s="108">
        <v>400000</v>
      </c>
      <c r="E46" s="281" t="s">
        <v>252</v>
      </c>
      <c r="F46" s="101" t="s">
        <v>35</v>
      </c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</row>
    <row r="47" spans="1:18" ht="24.75" x14ac:dyDescent="0.6">
      <c r="A47" s="277"/>
      <c r="B47" s="14" t="s">
        <v>248</v>
      </c>
      <c r="C47" s="14" t="s">
        <v>251</v>
      </c>
      <c r="D47" s="277"/>
      <c r="E47" s="278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</row>
    <row r="48" spans="1:18" ht="24.75" x14ac:dyDescent="0.6">
      <c r="A48" s="279"/>
      <c r="B48" s="15" t="s">
        <v>249</v>
      </c>
      <c r="C48" s="279"/>
      <c r="D48" s="279"/>
      <c r="E48" s="280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</row>
    <row r="49" spans="1:18" ht="24.75" x14ac:dyDescent="0.6">
      <c r="A49" s="283"/>
      <c r="B49" s="284"/>
      <c r="C49" s="285" t="s">
        <v>132</v>
      </c>
      <c r="D49" s="286">
        <f>SUM(D11:D48)</f>
        <v>4324000</v>
      </c>
      <c r="E49" s="283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7"/>
    </row>
    <row r="50" spans="1:18" ht="24.75" x14ac:dyDescent="0.6">
      <c r="A50" s="283"/>
      <c r="B50" s="284"/>
      <c r="C50" s="285" t="s">
        <v>82</v>
      </c>
      <c r="D50" s="286">
        <f>SUM(D49)</f>
        <v>4324000</v>
      </c>
      <c r="E50" s="283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7"/>
    </row>
    <row r="51" spans="1:18" ht="22.5" x14ac:dyDescent="0.5500000000000000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ht="24" x14ac:dyDescent="0.5500000000000000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41"/>
      <c r="L52" s="12"/>
      <c r="M52" s="12"/>
      <c r="N52" s="12"/>
      <c r="O52" s="12"/>
      <c r="P52" s="12"/>
      <c r="Q52" s="12"/>
      <c r="R52" s="12"/>
    </row>
    <row r="53" spans="1:18" ht="22.5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22.5" x14ac:dyDescent="0.55000000000000004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</row>
    <row r="55" spans="1:18" ht="22.5" x14ac:dyDescent="0.5500000000000000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22.5" x14ac:dyDescent="0.5500000000000000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22.5" x14ac:dyDescent="0.5500000000000000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22.5" x14ac:dyDescent="0.5500000000000000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22.5" x14ac:dyDescent="0.5500000000000000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22.5" x14ac:dyDescent="0.5500000000000000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22.5" x14ac:dyDescent="0.5500000000000000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22.5" x14ac:dyDescent="0.5500000000000000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22.5" x14ac:dyDescent="0.5500000000000000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22.5" x14ac:dyDescent="0.5500000000000000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22.5" x14ac:dyDescent="0.5500000000000000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22.5" x14ac:dyDescent="0.5500000000000000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22.5" x14ac:dyDescent="0.5500000000000000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22.5" x14ac:dyDescent="0.5500000000000000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22.5" x14ac:dyDescent="0.5500000000000000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22.5" x14ac:dyDescent="0.5500000000000000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22.5" x14ac:dyDescent="0.5500000000000000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ht="22.5" x14ac:dyDescent="0.5500000000000000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ht="22.5" x14ac:dyDescent="0.5500000000000000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ht="22.5" x14ac:dyDescent="0.5500000000000000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ht="22.5" x14ac:dyDescent="0.5500000000000000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ht="22.5" x14ac:dyDescent="0.5500000000000000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ht="22.5" x14ac:dyDescent="0.5500000000000000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</sheetData>
  <mergeCells count="10">
    <mergeCell ref="E9:E10"/>
    <mergeCell ref="A3:R3"/>
    <mergeCell ref="A4:R4"/>
    <mergeCell ref="A5:R5"/>
    <mergeCell ref="A6:R6"/>
    <mergeCell ref="B9:B10"/>
    <mergeCell ref="A7:C7"/>
    <mergeCell ref="G9:I9"/>
    <mergeCell ref="J9:R9"/>
    <mergeCell ref="D9:D10"/>
  </mergeCells>
  <pageMargins left="0.39370078740157483" right="0.39370078740157483" top="0.74803149606299213" bottom="0.39370078740157483" header="0.31496062992125984" footer="0.31496062992125984"/>
  <pageSetup paperSize="9" scale="75" firstPageNumber="16" orientation="landscape" useFirstPageNumber="1" horizontalDpi="4294967293" verticalDpi="300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Layout" topLeftCell="A46" zoomScale="120" zoomScaleNormal="100" zoomScalePageLayoutView="120" workbookViewId="0">
      <selection sqref="A1:R61"/>
    </sheetView>
  </sheetViews>
  <sheetFormatPr defaultRowHeight="14.25" x14ac:dyDescent="0.2"/>
  <cols>
    <col min="1" max="1" width="4.875" style="13" customWidth="1"/>
    <col min="2" max="2" width="37.75" style="13" customWidth="1"/>
    <col min="3" max="3" width="43" style="13" customWidth="1"/>
    <col min="4" max="4" width="11" style="13" customWidth="1"/>
    <col min="5" max="5" width="11.875" style="13" customWidth="1"/>
    <col min="6" max="6" width="12.75" style="13" customWidth="1"/>
    <col min="7" max="7" width="4.25" style="13" customWidth="1"/>
    <col min="8" max="9" width="4.5" style="13" customWidth="1"/>
    <col min="10" max="10" width="3.5" style="13" customWidth="1"/>
    <col min="11" max="11" width="4.125" style="13" customWidth="1"/>
    <col min="12" max="12" width="3.75" style="13" customWidth="1"/>
    <col min="13" max="13" width="4" style="13" customWidth="1"/>
    <col min="14" max="14" width="3.75" style="13" customWidth="1"/>
    <col min="15" max="16" width="3.625" style="13" customWidth="1"/>
    <col min="17" max="17" width="3.375" style="13" customWidth="1"/>
    <col min="18" max="18" width="3.5" style="13" customWidth="1"/>
    <col min="19" max="16384" width="9" style="13"/>
  </cols>
  <sheetData>
    <row r="1" spans="1:18" ht="22.5" customHeight="1" x14ac:dyDescent="0.5500000000000000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2"/>
      <c r="R1" s="36"/>
    </row>
    <row r="2" spans="1:18" s="12" customFormat="1" ht="24" x14ac:dyDescent="0.5500000000000000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72</v>
      </c>
      <c r="P2" s="36"/>
      <c r="Q2" s="42"/>
      <c r="R2" s="36"/>
    </row>
    <row r="3" spans="1:18" s="12" customFormat="1" ht="24" x14ac:dyDescent="0.55000000000000004">
      <c r="A3" s="387" t="s">
        <v>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1:18" s="12" customFormat="1" ht="24" x14ac:dyDescent="0.55000000000000004">
      <c r="A4" s="387" t="s">
        <v>141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</row>
    <row r="5" spans="1:18" s="12" customFormat="1" ht="24" x14ac:dyDescent="0.55000000000000004">
      <c r="A5" s="387" t="s">
        <v>22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</row>
    <row r="6" spans="1:18" ht="24" x14ac:dyDescent="0.55000000000000004">
      <c r="A6" s="37" t="s">
        <v>313</v>
      </c>
      <c r="B6" s="37"/>
      <c r="C6" s="37"/>
      <c r="D6" s="133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24" x14ac:dyDescent="0.55000000000000004">
      <c r="A7" s="36"/>
      <c r="B7" s="100" t="s">
        <v>325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3.25" customHeight="1" x14ac:dyDescent="0.2">
      <c r="A8" s="134" t="s">
        <v>1</v>
      </c>
      <c r="B8" s="382" t="s">
        <v>2</v>
      </c>
      <c r="C8" s="134" t="s">
        <v>3</v>
      </c>
      <c r="D8" s="382" t="s">
        <v>4</v>
      </c>
      <c r="E8" s="384" t="s">
        <v>5</v>
      </c>
      <c r="F8" s="134" t="s">
        <v>68</v>
      </c>
      <c r="G8" s="386" t="s">
        <v>129</v>
      </c>
      <c r="H8" s="386"/>
      <c r="I8" s="386"/>
      <c r="J8" s="386" t="s">
        <v>142</v>
      </c>
      <c r="K8" s="386"/>
      <c r="L8" s="386"/>
      <c r="M8" s="386"/>
      <c r="N8" s="386"/>
      <c r="O8" s="386"/>
      <c r="P8" s="386"/>
      <c r="Q8" s="386"/>
      <c r="R8" s="386"/>
    </row>
    <row r="9" spans="1:18" ht="24" x14ac:dyDescent="0.2">
      <c r="A9" s="135" t="s">
        <v>6</v>
      </c>
      <c r="B9" s="383"/>
      <c r="C9" s="135" t="s">
        <v>7</v>
      </c>
      <c r="D9" s="383"/>
      <c r="E9" s="385"/>
      <c r="F9" s="135" t="s">
        <v>77</v>
      </c>
      <c r="G9" s="111" t="s">
        <v>8</v>
      </c>
      <c r="H9" s="111" t="s">
        <v>9</v>
      </c>
      <c r="I9" s="111" t="s">
        <v>10</v>
      </c>
      <c r="J9" s="111" t="s">
        <v>11</v>
      </c>
      <c r="K9" s="111" t="s">
        <v>12</v>
      </c>
      <c r="L9" s="111" t="s">
        <v>13</v>
      </c>
      <c r="M9" s="111" t="s">
        <v>14</v>
      </c>
      <c r="N9" s="111" t="s">
        <v>15</v>
      </c>
      <c r="O9" s="111" t="s">
        <v>16</v>
      </c>
      <c r="P9" s="111" t="s">
        <v>17</v>
      </c>
      <c r="Q9" s="111" t="s">
        <v>18</v>
      </c>
      <c r="R9" s="111" t="s">
        <v>19</v>
      </c>
    </row>
    <row r="10" spans="1:18" ht="24" x14ac:dyDescent="0.55000000000000004">
      <c r="A10" s="101">
        <v>1</v>
      </c>
      <c r="B10" s="17" t="s">
        <v>386</v>
      </c>
      <c r="C10" s="218" t="s">
        <v>279</v>
      </c>
      <c r="D10" s="108">
        <v>30000</v>
      </c>
      <c r="E10" s="101"/>
      <c r="F10" s="120" t="s">
        <v>21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18" ht="24" x14ac:dyDescent="0.55000000000000004">
      <c r="A11" s="105"/>
      <c r="B11" s="14" t="s">
        <v>255</v>
      </c>
      <c r="C11" s="212" t="s">
        <v>280</v>
      </c>
      <c r="D11" s="115"/>
      <c r="E11" s="105"/>
      <c r="F11" s="105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</row>
    <row r="12" spans="1:18" ht="24" x14ac:dyDescent="0.55000000000000004">
      <c r="A12" s="105"/>
      <c r="B12" s="14"/>
      <c r="C12" s="214" t="s">
        <v>278</v>
      </c>
      <c r="D12" s="115"/>
      <c r="E12" s="105"/>
      <c r="F12" s="105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</row>
    <row r="13" spans="1:18" ht="24" x14ac:dyDescent="0.55000000000000004">
      <c r="A13" s="105"/>
      <c r="B13" s="14"/>
      <c r="C13" s="214" t="s">
        <v>276</v>
      </c>
      <c r="D13" s="115"/>
      <c r="E13" s="105"/>
      <c r="F13" s="105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</row>
    <row r="14" spans="1:18" ht="24" x14ac:dyDescent="0.55000000000000004">
      <c r="A14" s="105"/>
      <c r="B14" s="14"/>
      <c r="C14" s="214" t="s">
        <v>281</v>
      </c>
      <c r="D14" s="115"/>
      <c r="E14" s="105"/>
      <c r="F14" s="105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</row>
    <row r="15" spans="1:18" ht="24" x14ac:dyDescent="0.55000000000000004">
      <c r="A15" s="105"/>
      <c r="B15" s="14"/>
      <c r="C15" s="214" t="s">
        <v>282</v>
      </c>
      <c r="D15" s="115"/>
      <c r="E15" s="105"/>
      <c r="F15" s="105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4" x14ac:dyDescent="0.55000000000000004">
      <c r="A16" s="105"/>
      <c r="B16" s="14"/>
      <c r="C16" s="214"/>
      <c r="D16" s="115"/>
      <c r="E16" s="105"/>
      <c r="F16" s="105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ht="24" x14ac:dyDescent="0.55000000000000004">
      <c r="A17" s="120">
        <v>2</v>
      </c>
      <c r="B17" s="225" t="s">
        <v>203</v>
      </c>
      <c r="C17" s="17" t="s">
        <v>259</v>
      </c>
      <c r="D17" s="108">
        <v>20000</v>
      </c>
      <c r="E17" s="101" t="s">
        <v>20</v>
      </c>
      <c r="F17" s="17" t="s">
        <v>78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spans="1:18" ht="24" x14ac:dyDescent="0.55000000000000004">
      <c r="A18" s="105"/>
      <c r="B18" s="39"/>
      <c r="C18" s="14" t="s">
        <v>260</v>
      </c>
      <c r="D18" s="14"/>
      <c r="E18" s="105"/>
      <c r="F18" s="14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</row>
    <row r="19" spans="1:18" ht="24" x14ac:dyDescent="0.55000000000000004">
      <c r="A19" s="105"/>
      <c r="B19" s="39"/>
      <c r="C19" s="14" t="s">
        <v>261</v>
      </c>
      <c r="D19" s="14"/>
      <c r="E19" s="105"/>
      <c r="F19" s="14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</row>
    <row r="20" spans="1:18" ht="24" x14ac:dyDescent="0.55000000000000004">
      <c r="A20" s="105"/>
      <c r="B20" s="39"/>
      <c r="C20" s="14" t="s">
        <v>262</v>
      </c>
      <c r="D20" s="14"/>
      <c r="E20" s="105"/>
      <c r="F20" s="14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</row>
    <row r="21" spans="1:18" ht="24" x14ac:dyDescent="0.55000000000000004">
      <c r="A21" s="107"/>
      <c r="B21" s="208"/>
      <c r="C21" s="15" t="s">
        <v>263</v>
      </c>
      <c r="D21" s="15"/>
      <c r="E21" s="107"/>
      <c r="F21" s="15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</row>
    <row r="22" spans="1:18" ht="24" x14ac:dyDescent="0.55000000000000004">
      <c r="A22" s="258"/>
      <c r="B22" s="259"/>
      <c r="C22" s="260" t="s">
        <v>132</v>
      </c>
      <c r="D22" s="261">
        <f>SUM(D10:D20)</f>
        <v>50000</v>
      </c>
      <c r="E22" s="260"/>
      <c r="F22" s="260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</row>
    <row r="23" spans="1:18" ht="24" x14ac:dyDescent="0.55000000000000004">
      <c r="A23" s="181"/>
      <c r="B23" s="263" t="s">
        <v>326</v>
      </c>
      <c r="C23" s="244"/>
      <c r="D23" s="264"/>
      <c r="E23" s="244"/>
      <c r="F23" s="244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40"/>
    </row>
    <row r="24" spans="1:18" ht="24" x14ac:dyDescent="0.55000000000000004">
      <c r="A24" s="101">
        <v>1</v>
      </c>
      <c r="B24" s="17" t="s">
        <v>202</v>
      </c>
      <c r="C24" s="265" t="s">
        <v>267</v>
      </c>
      <c r="D24" s="108">
        <v>30000</v>
      </c>
      <c r="E24" s="101" t="s">
        <v>20</v>
      </c>
      <c r="F24" s="101" t="s">
        <v>21</v>
      </c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</row>
    <row r="25" spans="1:18" ht="24" x14ac:dyDescent="0.55000000000000004">
      <c r="A25" s="14"/>
      <c r="B25" s="14"/>
      <c r="C25" s="212" t="s">
        <v>266</v>
      </c>
      <c r="D25" s="115"/>
      <c r="E25" s="14"/>
      <c r="F25" s="14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24" x14ac:dyDescent="0.55000000000000004">
      <c r="A26" s="14"/>
      <c r="B26" s="14"/>
      <c r="C26" s="212" t="s">
        <v>264</v>
      </c>
      <c r="D26" s="115"/>
      <c r="E26" s="14"/>
      <c r="F26" s="14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ht="24" x14ac:dyDescent="0.55000000000000004">
      <c r="A27" s="14"/>
      <c r="B27" s="14"/>
      <c r="C27" s="212" t="s">
        <v>269</v>
      </c>
      <c r="D27" s="115"/>
      <c r="E27" s="14"/>
      <c r="F27" s="14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18" ht="24" x14ac:dyDescent="0.55000000000000004">
      <c r="A28" s="15"/>
      <c r="B28" s="15"/>
      <c r="C28" s="266" t="s">
        <v>268</v>
      </c>
      <c r="D28" s="116"/>
      <c r="E28" s="15"/>
      <c r="F28" s="15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</row>
    <row r="29" spans="1:18" ht="24" x14ac:dyDescent="0.55000000000000004">
      <c r="A29" s="14"/>
      <c r="B29" s="14"/>
      <c r="C29" s="14" t="s">
        <v>271</v>
      </c>
      <c r="D29" s="115"/>
      <c r="E29" s="14"/>
      <c r="F29" s="14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24" x14ac:dyDescent="0.55000000000000004">
      <c r="A30" s="14"/>
      <c r="B30" s="14"/>
      <c r="C30" s="14" t="s">
        <v>270</v>
      </c>
      <c r="D30" s="115"/>
      <c r="E30" s="14"/>
      <c r="F30" s="14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24" x14ac:dyDescent="0.55000000000000004">
      <c r="A31" s="14"/>
      <c r="B31" s="14"/>
      <c r="C31" s="14" t="s">
        <v>265</v>
      </c>
      <c r="D31" s="115"/>
      <c r="E31" s="14"/>
      <c r="F31" s="14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25.5" customHeight="1" x14ac:dyDescent="0.55000000000000004">
      <c r="A32" s="105"/>
      <c r="B32" s="14"/>
      <c r="C32" s="212" t="s">
        <v>274</v>
      </c>
      <c r="D32" s="115"/>
      <c r="E32" s="105"/>
      <c r="F32" s="14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24" x14ac:dyDescent="0.55000000000000004">
      <c r="A33" s="105"/>
      <c r="B33" s="14"/>
      <c r="C33" s="214" t="s">
        <v>275</v>
      </c>
      <c r="D33" s="115"/>
      <c r="E33" s="105"/>
      <c r="F33" s="102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24" x14ac:dyDescent="0.55000000000000004">
      <c r="A34" s="105"/>
      <c r="B34" s="14"/>
      <c r="C34" s="214" t="s">
        <v>276</v>
      </c>
      <c r="D34" s="115"/>
      <c r="E34" s="105"/>
      <c r="F34" s="102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24" x14ac:dyDescent="0.55000000000000004">
      <c r="A35" s="105"/>
      <c r="B35" s="99"/>
      <c r="C35" s="214" t="s">
        <v>277</v>
      </c>
      <c r="D35" s="115"/>
      <c r="E35" s="105"/>
      <c r="F35" s="14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s="36" customFormat="1" ht="24" x14ac:dyDescent="0.55000000000000004">
      <c r="A36" s="166"/>
      <c r="B36" s="166"/>
      <c r="C36" s="167" t="s">
        <v>132</v>
      </c>
      <c r="D36" s="234">
        <v>30000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</row>
    <row r="37" spans="1:18" s="36" customFormat="1" ht="24" x14ac:dyDescent="0.55000000000000004"/>
    <row r="38" spans="1:18" s="36" customFormat="1" ht="24" x14ac:dyDescent="0.55000000000000004"/>
    <row r="39" spans="1:18" s="36" customFormat="1" ht="24" x14ac:dyDescent="0.55000000000000004"/>
    <row r="40" spans="1:18" s="36" customFormat="1" ht="24" x14ac:dyDescent="0.55000000000000004"/>
    <row r="41" spans="1:18" s="36" customFormat="1" ht="24" x14ac:dyDescent="0.55000000000000004"/>
    <row r="42" spans="1:18" s="36" customFormat="1" ht="24" x14ac:dyDescent="0.55000000000000004"/>
    <row r="43" spans="1:18" s="36" customFormat="1" ht="24" x14ac:dyDescent="0.55000000000000004"/>
  </sheetData>
  <mergeCells count="8">
    <mergeCell ref="A3:R3"/>
    <mergeCell ref="A4:R4"/>
    <mergeCell ref="A5:R5"/>
    <mergeCell ref="B8:B9"/>
    <mergeCell ref="D8:D9"/>
    <mergeCell ref="E8:E9"/>
    <mergeCell ref="G8:I8"/>
    <mergeCell ref="J8:R8"/>
  </mergeCells>
  <pageMargins left="0.23622047244094491" right="0.23622047244094491" top="0.74803149606299213" bottom="0.74803149606299213" header="0.31496062992125984" footer="0.31496062992125984"/>
  <pageSetup scale="75" firstPageNumber="18" orientation="landscape" useFirstPageNumber="1" horizontalDpi="4294967293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view="pageLayout" topLeftCell="A45" zoomScale="120" zoomScaleNormal="100" zoomScalePageLayoutView="120" workbookViewId="0">
      <selection sqref="A1:R52"/>
    </sheetView>
  </sheetViews>
  <sheetFormatPr defaultRowHeight="14.25" x14ac:dyDescent="0.2"/>
  <cols>
    <col min="1" max="1" width="4.625" style="13" customWidth="1"/>
    <col min="2" max="2" width="38.375" style="13" customWidth="1"/>
    <col min="3" max="3" width="38" style="13" customWidth="1"/>
    <col min="4" max="4" width="10.75" style="13" customWidth="1"/>
    <col min="5" max="5" width="10.5" style="13" customWidth="1"/>
    <col min="6" max="6" width="11.125" style="13" customWidth="1"/>
    <col min="7" max="7" width="4.375" style="13" customWidth="1"/>
    <col min="8" max="8" width="4" style="13" customWidth="1"/>
    <col min="9" max="10" width="4.25" style="13" customWidth="1"/>
    <col min="11" max="11" width="3.875" style="13" customWidth="1"/>
    <col min="12" max="12" width="4.125" style="13" customWidth="1"/>
    <col min="13" max="13" width="4.25" style="13" customWidth="1"/>
    <col min="14" max="14" width="4.125" style="13" customWidth="1"/>
    <col min="15" max="15" width="4.375" style="13" customWidth="1"/>
    <col min="16" max="16" width="3.5" style="13" customWidth="1"/>
    <col min="17" max="17" width="4.5" style="13" customWidth="1"/>
    <col min="18" max="18" width="4.25" style="13" customWidth="1"/>
    <col min="19" max="16384" width="9" style="13"/>
  </cols>
  <sheetData>
    <row r="1" spans="1:20" ht="22.5" customHeight="1" x14ac:dyDescent="0.6">
      <c r="A1" s="34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50"/>
      <c r="R1" s="349"/>
      <c r="S1" s="16"/>
      <c r="T1" s="16"/>
    </row>
    <row r="2" spans="1:20" ht="19.5" customHeight="1" x14ac:dyDescent="0.6">
      <c r="A2" s="3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 t="s">
        <v>71</v>
      </c>
      <c r="P2" s="39"/>
      <c r="Q2" s="39"/>
      <c r="R2" s="350"/>
      <c r="S2" s="16"/>
      <c r="T2" s="16"/>
    </row>
    <row r="3" spans="1:20" ht="24.75" x14ac:dyDescent="0.6">
      <c r="A3" s="379" t="s">
        <v>32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1"/>
      <c r="S3" s="16"/>
      <c r="T3" s="16"/>
    </row>
    <row r="4" spans="1:20" ht="24.75" x14ac:dyDescent="0.6">
      <c r="A4" s="379" t="s">
        <v>124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1"/>
      <c r="S4" s="16"/>
      <c r="T4" s="16"/>
    </row>
    <row r="5" spans="1:20" ht="24.75" x14ac:dyDescent="0.6">
      <c r="A5" s="379" t="s">
        <v>22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  <c r="S5" s="16"/>
      <c r="T5" s="16"/>
    </row>
    <row r="6" spans="1:20" ht="24.75" x14ac:dyDescent="0.6">
      <c r="A6" s="339"/>
      <c r="B6" s="254" t="s">
        <v>114</v>
      </c>
      <c r="C6" s="254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50"/>
      <c r="S6" s="16"/>
      <c r="T6" s="16"/>
    </row>
    <row r="7" spans="1:20" ht="24.75" x14ac:dyDescent="0.6">
      <c r="A7" s="156"/>
      <c r="B7" s="157" t="s">
        <v>327</v>
      </c>
      <c r="C7" s="157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354"/>
      <c r="S7" s="16"/>
      <c r="T7" s="16"/>
    </row>
    <row r="8" spans="1:20" ht="24" x14ac:dyDescent="0.2">
      <c r="A8" s="134" t="s">
        <v>1</v>
      </c>
      <c r="B8" s="382" t="s">
        <v>2</v>
      </c>
      <c r="C8" s="134" t="s">
        <v>3</v>
      </c>
      <c r="D8" s="382" t="s">
        <v>4</v>
      </c>
      <c r="E8" s="384" t="s">
        <v>5</v>
      </c>
      <c r="F8" s="134" t="s">
        <v>68</v>
      </c>
      <c r="G8" s="386" t="s">
        <v>116</v>
      </c>
      <c r="H8" s="386"/>
      <c r="I8" s="386"/>
      <c r="J8" s="386" t="s">
        <v>129</v>
      </c>
      <c r="K8" s="386"/>
      <c r="L8" s="386"/>
      <c r="M8" s="386"/>
      <c r="N8" s="386"/>
      <c r="O8" s="386"/>
      <c r="P8" s="386"/>
      <c r="Q8" s="386"/>
      <c r="R8" s="386"/>
    </row>
    <row r="9" spans="1:20" ht="24" x14ac:dyDescent="0.2">
      <c r="A9" s="135" t="s">
        <v>6</v>
      </c>
      <c r="B9" s="383"/>
      <c r="C9" s="135" t="s">
        <v>7</v>
      </c>
      <c r="D9" s="383"/>
      <c r="E9" s="385"/>
      <c r="F9" s="135" t="s">
        <v>69</v>
      </c>
      <c r="G9" s="111" t="s">
        <v>8</v>
      </c>
      <c r="H9" s="111" t="s">
        <v>9</v>
      </c>
      <c r="I9" s="111" t="s">
        <v>10</v>
      </c>
      <c r="J9" s="111" t="s">
        <v>11</v>
      </c>
      <c r="K9" s="111" t="s">
        <v>12</v>
      </c>
      <c r="L9" s="111" t="s">
        <v>13</v>
      </c>
      <c r="M9" s="111" t="s">
        <v>14</v>
      </c>
      <c r="N9" s="111" t="s">
        <v>15</v>
      </c>
      <c r="O9" s="111" t="s">
        <v>16</v>
      </c>
      <c r="P9" s="111" t="s">
        <v>17</v>
      </c>
      <c r="Q9" s="111" t="s">
        <v>18</v>
      </c>
      <c r="R9" s="111" t="s">
        <v>19</v>
      </c>
    </row>
    <row r="10" spans="1:20" ht="24" x14ac:dyDescent="0.55000000000000004">
      <c r="A10" s="101">
        <v>1</v>
      </c>
      <c r="B10" s="17" t="s">
        <v>86</v>
      </c>
      <c r="C10" s="17" t="s">
        <v>110</v>
      </c>
      <c r="D10" s="108">
        <v>19400</v>
      </c>
      <c r="E10" s="104" t="s">
        <v>64</v>
      </c>
      <c r="F10" s="101" t="s">
        <v>79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20" ht="24" x14ac:dyDescent="0.55000000000000004">
      <c r="A11" s="105"/>
      <c r="B11" s="14" t="s">
        <v>108</v>
      </c>
      <c r="C11" s="14" t="s">
        <v>87</v>
      </c>
      <c r="D11" s="14"/>
      <c r="E11" s="119" t="s">
        <v>20</v>
      </c>
      <c r="F11" s="105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</row>
    <row r="12" spans="1:20" ht="24" x14ac:dyDescent="0.55000000000000004">
      <c r="A12" s="101">
        <v>2</v>
      </c>
      <c r="B12" s="17" t="s">
        <v>86</v>
      </c>
      <c r="C12" s="17" t="s">
        <v>110</v>
      </c>
      <c r="D12" s="108">
        <v>13500</v>
      </c>
      <c r="E12" s="104" t="s">
        <v>64</v>
      </c>
      <c r="F12" s="101" t="s">
        <v>79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</row>
    <row r="13" spans="1:20" ht="24" x14ac:dyDescent="0.55000000000000004">
      <c r="A13" s="105"/>
      <c r="B13" s="14" t="s">
        <v>88</v>
      </c>
      <c r="C13" s="14" t="s">
        <v>90</v>
      </c>
      <c r="D13" s="14"/>
      <c r="E13" s="119" t="s">
        <v>20</v>
      </c>
      <c r="F13" s="14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</row>
    <row r="14" spans="1:20" ht="24" x14ac:dyDescent="0.55000000000000004">
      <c r="A14" s="101">
        <v>3</v>
      </c>
      <c r="B14" s="17" t="s">
        <v>86</v>
      </c>
      <c r="C14" s="17" t="s">
        <v>110</v>
      </c>
      <c r="D14" s="108">
        <v>127500</v>
      </c>
      <c r="E14" s="190" t="s">
        <v>64</v>
      </c>
      <c r="F14" s="101" t="s">
        <v>79</v>
      </c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</row>
    <row r="15" spans="1:20" ht="24" x14ac:dyDescent="0.55000000000000004">
      <c r="A15" s="105"/>
      <c r="B15" s="14" t="s">
        <v>89</v>
      </c>
      <c r="C15" s="14" t="s">
        <v>133</v>
      </c>
      <c r="D15" s="14"/>
      <c r="E15" s="119" t="s">
        <v>20</v>
      </c>
      <c r="F15" s="105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20" ht="24" x14ac:dyDescent="0.55000000000000004">
      <c r="A16" s="101">
        <v>4</v>
      </c>
      <c r="B16" s="17" t="s">
        <v>86</v>
      </c>
      <c r="C16" s="17" t="s">
        <v>110</v>
      </c>
      <c r="D16" s="108">
        <v>9000</v>
      </c>
      <c r="E16" s="104" t="s">
        <v>64</v>
      </c>
      <c r="F16" s="101" t="s">
        <v>79</v>
      </c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</row>
    <row r="17" spans="1:18" ht="24" x14ac:dyDescent="0.55000000000000004">
      <c r="A17" s="107"/>
      <c r="B17" s="15" t="s">
        <v>91</v>
      </c>
      <c r="C17" s="15" t="s">
        <v>92</v>
      </c>
      <c r="D17" s="15"/>
      <c r="E17" s="119" t="s">
        <v>20</v>
      </c>
      <c r="F17" s="15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24" x14ac:dyDescent="0.55000000000000004">
      <c r="A18" s="105">
        <v>5</v>
      </c>
      <c r="B18" s="14" t="s">
        <v>86</v>
      </c>
      <c r="C18" s="14" t="s">
        <v>110</v>
      </c>
      <c r="D18" s="115">
        <v>9000</v>
      </c>
      <c r="E18" s="104" t="s">
        <v>64</v>
      </c>
      <c r="F18" s="105" t="s">
        <v>79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</row>
    <row r="19" spans="1:18" ht="24" x14ac:dyDescent="0.55000000000000004">
      <c r="A19" s="105"/>
      <c r="B19" s="14" t="s">
        <v>93</v>
      </c>
      <c r="C19" s="14" t="s">
        <v>94</v>
      </c>
      <c r="D19" s="14"/>
      <c r="E19" s="119" t="s">
        <v>20</v>
      </c>
      <c r="F19" s="107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</row>
    <row r="20" spans="1:18" ht="24" x14ac:dyDescent="0.55000000000000004">
      <c r="A20" s="101">
        <v>6</v>
      </c>
      <c r="B20" s="17" t="s">
        <v>86</v>
      </c>
      <c r="C20" s="17" t="s">
        <v>110</v>
      </c>
      <c r="D20" s="108">
        <v>385900</v>
      </c>
      <c r="E20" s="190" t="s">
        <v>64</v>
      </c>
      <c r="F20" s="101" t="s">
        <v>79</v>
      </c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</row>
    <row r="21" spans="1:18" ht="24" x14ac:dyDescent="0.55000000000000004">
      <c r="A21" s="107"/>
      <c r="B21" s="15" t="s">
        <v>47</v>
      </c>
      <c r="C21" s="15" t="s">
        <v>95</v>
      </c>
      <c r="D21" s="15"/>
      <c r="E21" s="119" t="s">
        <v>20</v>
      </c>
      <c r="F21" s="15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</row>
    <row r="22" spans="1:18" ht="24" x14ac:dyDescent="0.55000000000000004">
      <c r="A22" s="167"/>
      <c r="B22" s="166"/>
      <c r="C22" s="167" t="s">
        <v>132</v>
      </c>
      <c r="D22" s="234">
        <f>SUM(D10:D21)</f>
        <v>564300</v>
      </c>
      <c r="E22" s="235"/>
      <c r="F22" s="166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</row>
    <row r="23" spans="1:18" ht="24" x14ac:dyDescent="0.55000000000000004">
      <c r="A23" s="236"/>
      <c r="B23" s="237" t="s">
        <v>328</v>
      </c>
      <c r="C23" s="200"/>
      <c r="D23" s="200"/>
      <c r="E23" s="200"/>
      <c r="F23" s="200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  <c r="R23" s="240"/>
    </row>
    <row r="24" spans="1:18" ht="24" x14ac:dyDescent="0.55000000000000004">
      <c r="A24" s="105">
        <v>1</v>
      </c>
      <c r="B24" s="36" t="s">
        <v>205</v>
      </c>
      <c r="C24" s="14" t="s">
        <v>46</v>
      </c>
      <c r="D24" s="115">
        <v>30000</v>
      </c>
      <c r="E24" s="105" t="s">
        <v>20</v>
      </c>
      <c r="F24" s="105" t="s">
        <v>79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</row>
    <row r="25" spans="1:18" ht="24" x14ac:dyDescent="0.55000000000000004">
      <c r="A25" s="14"/>
      <c r="B25" s="36"/>
      <c r="C25" s="14" t="s">
        <v>51</v>
      </c>
      <c r="D25" s="14"/>
      <c r="E25" s="14"/>
      <c r="F25" s="105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24" x14ac:dyDescent="0.55000000000000004">
      <c r="A26" s="14"/>
      <c r="B26" s="14"/>
      <c r="C26" s="14" t="s">
        <v>111</v>
      </c>
      <c r="D26" s="14"/>
      <c r="E26" s="14"/>
      <c r="F26" s="14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ht="24" x14ac:dyDescent="0.55000000000000004">
      <c r="A27" s="15"/>
      <c r="B27" s="15"/>
      <c r="C27" s="15" t="s">
        <v>57</v>
      </c>
      <c r="D27" s="15"/>
      <c r="E27" s="15"/>
      <c r="F27" s="15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</row>
    <row r="28" spans="1:18" ht="24" x14ac:dyDescent="0.55000000000000004">
      <c r="A28" s="105">
        <v>2</v>
      </c>
      <c r="B28" s="36" t="s">
        <v>206</v>
      </c>
      <c r="C28" s="14" t="s">
        <v>46</v>
      </c>
      <c r="D28" s="115">
        <v>30000</v>
      </c>
      <c r="E28" s="105" t="s">
        <v>20</v>
      </c>
      <c r="F28" s="105" t="s">
        <v>79</v>
      </c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ht="24" x14ac:dyDescent="0.55000000000000004">
      <c r="A29" s="14"/>
      <c r="B29" s="36" t="s">
        <v>207</v>
      </c>
      <c r="C29" s="14" t="s">
        <v>51</v>
      </c>
      <c r="D29" s="14"/>
      <c r="E29" s="14"/>
      <c r="F29" s="105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24" x14ac:dyDescent="0.55000000000000004">
      <c r="A30" s="14"/>
      <c r="B30" s="14"/>
      <c r="C30" s="14" t="s">
        <v>111</v>
      </c>
      <c r="D30" s="14"/>
      <c r="E30" s="14"/>
      <c r="F30" s="14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24" x14ac:dyDescent="0.55000000000000004">
      <c r="A31" s="15"/>
      <c r="B31" s="15"/>
      <c r="C31" s="15" t="s">
        <v>57</v>
      </c>
      <c r="D31" s="15"/>
      <c r="E31" s="15"/>
      <c r="F31" s="15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</row>
    <row r="32" spans="1:18" ht="24" x14ac:dyDescent="0.55000000000000004">
      <c r="A32" s="101">
        <v>3</v>
      </c>
      <c r="B32" s="169" t="s">
        <v>208</v>
      </c>
      <c r="C32" s="14" t="s">
        <v>46</v>
      </c>
      <c r="D32" s="108">
        <v>10000</v>
      </c>
      <c r="E32" s="105" t="s">
        <v>20</v>
      </c>
      <c r="F32" s="105" t="s">
        <v>79</v>
      </c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</row>
    <row r="33" spans="1:18" ht="24" x14ac:dyDescent="0.55000000000000004">
      <c r="A33" s="14"/>
      <c r="B33" s="14"/>
      <c r="C33" s="14" t="s">
        <v>51</v>
      </c>
      <c r="D33" s="14"/>
      <c r="E33" s="14"/>
      <c r="F33" s="14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24" x14ac:dyDescent="0.55000000000000004">
      <c r="A34" s="14"/>
      <c r="B34" s="14"/>
      <c r="C34" s="14" t="s">
        <v>111</v>
      </c>
      <c r="D34" s="14"/>
      <c r="E34" s="14"/>
      <c r="F34" s="14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24" x14ac:dyDescent="0.55000000000000004">
      <c r="A35" s="15"/>
      <c r="B35" s="15"/>
      <c r="C35" s="15" t="s">
        <v>57</v>
      </c>
      <c r="D35" s="15"/>
      <c r="E35" s="15"/>
      <c r="F35" s="15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</row>
    <row r="36" spans="1:18" ht="24" x14ac:dyDescent="0.55000000000000004">
      <c r="A36" s="156"/>
      <c r="B36" s="157"/>
      <c r="C36" s="158" t="s">
        <v>132</v>
      </c>
      <c r="D36" s="234">
        <f>SUM(D24:D35)</f>
        <v>70000</v>
      </c>
      <c r="E36" s="157"/>
      <c r="F36" s="157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2"/>
    </row>
    <row r="37" spans="1:18" ht="24" x14ac:dyDescent="0.55000000000000004">
      <c r="A37" s="236"/>
      <c r="B37" s="237" t="s">
        <v>329</v>
      </c>
      <c r="C37" s="200"/>
      <c r="D37" s="243"/>
      <c r="E37" s="244"/>
      <c r="F37" s="244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6"/>
    </row>
    <row r="38" spans="1:18" ht="24" x14ac:dyDescent="0.55000000000000004">
      <c r="A38" s="101">
        <v>1</v>
      </c>
      <c r="B38" s="17" t="s">
        <v>48</v>
      </c>
      <c r="C38" s="17" t="s">
        <v>46</v>
      </c>
      <c r="D38" s="247">
        <v>96000</v>
      </c>
      <c r="E38" s="105" t="s">
        <v>20</v>
      </c>
      <c r="F38" s="101" t="s">
        <v>79</v>
      </c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</row>
    <row r="39" spans="1:18" ht="24" x14ac:dyDescent="0.55000000000000004">
      <c r="A39" s="105"/>
      <c r="B39" s="14" t="s">
        <v>109</v>
      </c>
      <c r="C39" s="14" t="s">
        <v>51</v>
      </c>
      <c r="D39" s="14"/>
      <c r="E39" s="14"/>
      <c r="F39" s="14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</row>
    <row r="40" spans="1:18" ht="24" x14ac:dyDescent="0.55000000000000004">
      <c r="A40" s="105"/>
      <c r="B40" s="14"/>
      <c r="C40" s="14" t="s">
        <v>131</v>
      </c>
      <c r="D40" s="14"/>
      <c r="E40" s="14"/>
      <c r="F40" s="14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</row>
    <row r="41" spans="1:18" ht="24" x14ac:dyDescent="0.55000000000000004">
      <c r="A41" s="107"/>
      <c r="B41" s="15"/>
      <c r="C41" s="15" t="s">
        <v>57</v>
      </c>
      <c r="D41" s="15"/>
      <c r="E41" s="15"/>
      <c r="F41" s="15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</row>
    <row r="42" spans="1:18" ht="24" x14ac:dyDescent="0.55000000000000004">
      <c r="A42" s="105">
        <v>2</v>
      </c>
      <c r="B42" s="14" t="s">
        <v>204</v>
      </c>
      <c r="C42" s="17" t="s">
        <v>46</v>
      </c>
      <c r="D42" s="115">
        <v>100000</v>
      </c>
      <c r="E42" s="105" t="s">
        <v>20</v>
      </c>
      <c r="F42" s="14" t="s">
        <v>79</v>
      </c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</row>
    <row r="43" spans="1:18" ht="24" x14ac:dyDescent="0.55000000000000004">
      <c r="A43" s="105"/>
      <c r="B43" s="14"/>
      <c r="C43" s="14" t="s">
        <v>51</v>
      </c>
      <c r="D43" s="14"/>
      <c r="E43" s="14"/>
      <c r="F43" s="14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</row>
    <row r="44" spans="1:18" ht="24" x14ac:dyDescent="0.55000000000000004">
      <c r="A44" s="105"/>
      <c r="B44" s="14"/>
      <c r="C44" s="14" t="s">
        <v>111</v>
      </c>
      <c r="D44" s="14"/>
      <c r="E44" s="14"/>
      <c r="F44" s="14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</row>
    <row r="45" spans="1:18" ht="24" x14ac:dyDescent="0.55000000000000004">
      <c r="A45" s="105"/>
      <c r="B45" s="14"/>
      <c r="C45" s="15" t="s">
        <v>57</v>
      </c>
      <c r="D45" s="14"/>
      <c r="E45" s="14"/>
      <c r="F45" s="14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</row>
    <row r="46" spans="1:18" ht="24" x14ac:dyDescent="0.55000000000000004">
      <c r="A46" s="166"/>
      <c r="B46" s="166"/>
      <c r="C46" s="167" t="s">
        <v>132</v>
      </c>
      <c r="D46" s="234">
        <f>SUM(D38:D45)</f>
        <v>196000</v>
      </c>
      <c r="E46" s="166"/>
      <c r="F46" s="166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</row>
    <row r="47" spans="1:18" ht="24" x14ac:dyDescent="0.55000000000000004">
      <c r="A47" s="166"/>
      <c r="B47" s="166"/>
      <c r="C47" s="167" t="s">
        <v>82</v>
      </c>
      <c r="D47" s="234">
        <f>D22+D36+D46</f>
        <v>830300</v>
      </c>
      <c r="E47" s="166"/>
      <c r="F47" s="166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</row>
    <row r="48" spans="1:18" ht="24" x14ac:dyDescent="0.55000000000000004">
      <c r="A48" s="154"/>
      <c r="B48" s="157" t="s">
        <v>330</v>
      </c>
      <c r="C48" s="154"/>
      <c r="D48" s="252"/>
      <c r="E48" s="253"/>
      <c r="F48" s="254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</row>
    <row r="49" spans="1:18" ht="24" x14ac:dyDescent="0.55000000000000004">
      <c r="A49" s="101">
        <v>1</v>
      </c>
      <c r="B49" s="168" t="s">
        <v>112</v>
      </c>
      <c r="C49" s="169" t="s">
        <v>348</v>
      </c>
      <c r="D49" s="170">
        <v>1106175</v>
      </c>
      <c r="E49" s="101" t="s">
        <v>20</v>
      </c>
      <c r="F49" s="101" t="s">
        <v>79</v>
      </c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</row>
    <row r="50" spans="1:18" ht="24" x14ac:dyDescent="0.55000000000000004">
      <c r="A50" s="107"/>
      <c r="B50" s="172" t="s">
        <v>148</v>
      </c>
      <c r="C50" s="173" t="s">
        <v>349</v>
      </c>
      <c r="D50" s="164"/>
      <c r="E50" s="15"/>
      <c r="F50" s="107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</row>
    <row r="51" spans="1:18" ht="24" x14ac:dyDescent="0.55000000000000004">
      <c r="A51" s="167"/>
      <c r="B51" s="209"/>
      <c r="C51" s="167" t="s">
        <v>132</v>
      </c>
      <c r="D51" s="210">
        <f>SUM(D49:D50)</f>
        <v>1106175</v>
      </c>
      <c r="E51" s="166"/>
      <c r="F51" s="167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</row>
    <row r="52" spans="1:18" ht="24" x14ac:dyDescent="0.55000000000000004">
      <c r="A52" s="256"/>
      <c r="B52" s="245"/>
      <c r="C52" s="257" t="s">
        <v>82</v>
      </c>
      <c r="D52" s="222">
        <v>1106175</v>
      </c>
      <c r="E52" s="200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6"/>
    </row>
    <row r="53" spans="1:18" x14ac:dyDescent="0.2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</row>
    <row r="54" spans="1:18" x14ac:dyDescent="0.2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</row>
    <row r="55" spans="1:18" x14ac:dyDescent="0.2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</row>
    <row r="56" spans="1:18" x14ac:dyDescent="0.2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</row>
    <row r="57" spans="1:18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</row>
    <row r="58" spans="1:18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</row>
    <row r="59" spans="1:18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</row>
    <row r="60" spans="1:18" x14ac:dyDescent="0.2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</row>
  </sheetData>
  <mergeCells count="8">
    <mergeCell ref="A3:R3"/>
    <mergeCell ref="A4:R4"/>
    <mergeCell ref="A5:R5"/>
    <mergeCell ref="B8:B9"/>
    <mergeCell ref="D8:D9"/>
    <mergeCell ref="E8:E9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scale="75" firstPageNumber="20" orientation="landscape" useFirstPageNumber="1" horizontalDpi="4294967293" verticalDpi="300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Layout" topLeftCell="A25" zoomScale="120" zoomScaleNormal="100" zoomScalePageLayoutView="120" workbookViewId="0">
      <selection sqref="A1:R28"/>
    </sheetView>
  </sheetViews>
  <sheetFormatPr defaultRowHeight="14.25" x14ac:dyDescent="0.2"/>
  <cols>
    <col min="1" max="1" width="4.875" style="13" customWidth="1"/>
    <col min="2" max="2" width="36.875" style="13" customWidth="1"/>
    <col min="3" max="3" width="42.5" style="13" customWidth="1"/>
    <col min="4" max="4" width="11" style="13" customWidth="1"/>
    <col min="5" max="5" width="13" style="13" customWidth="1"/>
    <col min="6" max="6" width="12.75" style="13" customWidth="1"/>
    <col min="7" max="7" width="4.25" style="13" customWidth="1"/>
    <col min="8" max="9" width="4.5" style="13" customWidth="1"/>
    <col min="10" max="10" width="3.5" style="13" customWidth="1"/>
    <col min="11" max="11" width="4.125" style="13" customWidth="1"/>
    <col min="12" max="12" width="3.75" style="13" customWidth="1"/>
    <col min="13" max="13" width="4" style="13" customWidth="1"/>
    <col min="14" max="14" width="3.75" style="13" customWidth="1"/>
    <col min="15" max="16" width="3.625" style="13" customWidth="1"/>
    <col min="17" max="17" width="3.375" style="13" customWidth="1"/>
    <col min="18" max="18" width="3.5" style="13" customWidth="1"/>
    <col min="19" max="16384" width="9" style="13"/>
  </cols>
  <sheetData>
    <row r="1" spans="1:18" ht="22.5" customHeight="1" x14ac:dyDescent="0.5500000000000000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2"/>
      <c r="R1" s="36"/>
    </row>
    <row r="2" spans="1:18" s="12" customFormat="1" ht="24" x14ac:dyDescent="0.5500000000000000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72</v>
      </c>
      <c r="P2" s="36"/>
      <c r="Q2" s="42"/>
      <c r="R2" s="36"/>
    </row>
    <row r="3" spans="1:18" s="12" customFormat="1" ht="24" x14ac:dyDescent="0.55000000000000004">
      <c r="A3" s="387" t="s">
        <v>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1:18" s="12" customFormat="1" ht="24" x14ac:dyDescent="0.55000000000000004">
      <c r="A4" s="387" t="s">
        <v>141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</row>
    <row r="5" spans="1:18" s="12" customFormat="1" ht="24" x14ac:dyDescent="0.55000000000000004">
      <c r="A5" s="387" t="s">
        <v>22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</row>
    <row r="6" spans="1:18" ht="24" x14ac:dyDescent="0.55000000000000004">
      <c r="A6" s="37" t="s">
        <v>331</v>
      </c>
      <c r="B6" s="37"/>
      <c r="C6" s="37"/>
      <c r="D6" s="133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24" x14ac:dyDescent="0.55000000000000004">
      <c r="A7" s="36"/>
      <c r="B7" s="100" t="s">
        <v>332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3.25" customHeight="1" x14ac:dyDescent="0.2">
      <c r="A8" s="134" t="s">
        <v>1</v>
      </c>
      <c r="B8" s="382" t="s">
        <v>2</v>
      </c>
      <c r="C8" s="134" t="s">
        <v>3</v>
      </c>
      <c r="D8" s="382" t="s">
        <v>4</v>
      </c>
      <c r="E8" s="384" t="s">
        <v>5</v>
      </c>
      <c r="F8" s="134" t="s">
        <v>68</v>
      </c>
      <c r="G8" s="386" t="s">
        <v>129</v>
      </c>
      <c r="H8" s="386"/>
      <c r="I8" s="386"/>
      <c r="J8" s="386" t="s">
        <v>142</v>
      </c>
      <c r="K8" s="386"/>
      <c r="L8" s="386"/>
      <c r="M8" s="386"/>
      <c r="N8" s="386"/>
      <c r="O8" s="386"/>
      <c r="P8" s="386"/>
      <c r="Q8" s="386"/>
      <c r="R8" s="386"/>
    </row>
    <row r="9" spans="1:18" ht="24" x14ac:dyDescent="0.2">
      <c r="A9" s="135" t="s">
        <v>6</v>
      </c>
      <c r="B9" s="383"/>
      <c r="C9" s="135" t="s">
        <v>7</v>
      </c>
      <c r="D9" s="383"/>
      <c r="E9" s="385"/>
      <c r="F9" s="135" t="s">
        <v>77</v>
      </c>
      <c r="G9" s="111" t="s">
        <v>8</v>
      </c>
      <c r="H9" s="111" t="s">
        <v>9</v>
      </c>
      <c r="I9" s="111" t="s">
        <v>10</v>
      </c>
      <c r="J9" s="111" t="s">
        <v>11</v>
      </c>
      <c r="K9" s="111" t="s">
        <v>12</v>
      </c>
      <c r="L9" s="111" t="s">
        <v>13</v>
      </c>
      <c r="M9" s="111" t="s">
        <v>14</v>
      </c>
      <c r="N9" s="111" t="s">
        <v>15</v>
      </c>
      <c r="O9" s="111" t="s">
        <v>16</v>
      </c>
      <c r="P9" s="111" t="s">
        <v>17</v>
      </c>
      <c r="Q9" s="111" t="s">
        <v>18</v>
      </c>
      <c r="R9" s="111" t="s">
        <v>19</v>
      </c>
    </row>
    <row r="10" spans="1:18" ht="24" x14ac:dyDescent="0.55000000000000004">
      <c r="A10" s="101">
        <v>1</v>
      </c>
      <c r="B10" s="17" t="s">
        <v>258</v>
      </c>
      <c r="C10" s="211" t="s">
        <v>272</v>
      </c>
      <c r="D10" s="108">
        <v>20000</v>
      </c>
      <c r="E10" s="101" t="s">
        <v>283</v>
      </c>
      <c r="F10" s="101" t="s">
        <v>21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18" ht="24" x14ac:dyDescent="0.55000000000000004">
      <c r="A11" s="105"/>
      <c r="B11" s="14"/>
      <c r="C11" s="212" t="s">
        <v>273</v>
      </c>
      <c r="D11" s="115"/>
      <c r="E11" s="105"/>
      <c r="F11" s="14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</row>
    <row r="12" spans="1:18" ht="24" x14ac:dyDescent="0.55000000000000004">
      <c r="A12" s="105"/>
      <c r="B12" s="14"/>
      <c r="C12" s="213" t="s">
        <v>274</v>
      </c>
      <c r="D12" s="115"/>
      <c r="E12" s="105"/>
      <c r="F12" s="14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</row>
    <row r="13" spans="1:18" ht="24" x14ac:dyDescent="0.55000000000000004">
      <c r="A13" s="105"/>
      <c r="B13" s="14"/>
      <c r="C13" s="214" t="s">
        <v>275</v>
      </c>
      <c r="D13" s="115"/>
      <c r="E13" s="105"/>
      <c r="F13" s="102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</row>
    <row r="14" spans="1:18" ht="24" x14ac:dyDescent="0.55000000000000004">
      <c r="A14" s="105"/>
      <c r="B14" s="14"/>
      <c r="C14" s="214" t="s">
        <v>276</v>
      </c>
      <c r="D14" s="115"/>
      <c r="E14" s="105"/>
      <c r="F14" s="102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</row>
    <row r="15" spans="1:18" ht="24" x14ac:dyDescent="0.55000000000000004">
      <c r="A15" s="105"/>
      <c r="B15" s="99"/>
      <c r="C15" s="214" t="s">
        <v>277</v>
      </c>
      <c r="D15" s="115"/>
      <c r="E15" s="105"/>
      <c r="F15" s="14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4" x14ac:dyDescent="0.2">
      <c r="A16" s="215"/>
      <c r="B16" s="215"/>
      <c r="C16" s="215"/>
      <c r="D16" s="215"/>
      <c r="E16" s="216"/>
      <c r="F16" s="215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</row>
    <row r="17" spans="1:18" ht="24" x14ac:dyDescent="0.55000000000000004">
      <c r="A17" s="101">
        <v>2</v>
      </c>
      <c r="B17" s="17" t="s">
        <v>257</v>
      </c>
      <c r="C17" s="218" t="s">
        <v>279</v>
      </c>
      <c r="D17" s="108">
        <v>10000</v>
      </c>
      <c r="E17" s="101" t="s">
        <v>283</v>
      </c>
      <c r="F17" s="120" t="s">
        <v>21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spans="1:18" ht="24" x14ac:dyDescent="0.55000000000000004">
      <c r="A18" s="105"/>
      <c r="B18" s="14" t="s">
        <v>256</v>
      </c>
      <c r="C18" s="212" t="s">
        <v>280</v>
      </c>
      <c r="D18" s="115"/>
      <c r="E18" s="105"/>
      <c r="F18" s="102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</row>
    <row r="19" spans="1:18" ht="24" x14ac:dyDescent="0.55000000000000004">
      <c r="A19" s="105"/>
      <c r="B19" s="14"/>
      <c r="C19" s="214" t="s">
        <v>278</v>
      </c>
      <c r="D19" s="115"/>
      <c r="E19" s="105"/>
      <c r="F19" s="105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</row>
    <row r="20" spans="1:18" ht="24" x14ac:dyDescent="0.55000000000000004">
      <c r="A20" s="105"/>
      <c r="B20" s="14"/>
      <c r="C20" s="214" t="s">
        <v>276</v>
      </c>
      <c r="D20" s="115"/>
      <c r="E20" s="105"/>
      <c r="F20" s="105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</row>
    <row r="21" spans="1:18" ht="24" x14ac:dyDescent="0.55000000000000004">
      <c r="A21" s="105"/>
      <c r="B21" s="14"/>
      <c r="C21" s="214" t="s">
        <v>281</v>
      </c>
      <c r="D21" s="115"/>
      <c r="E21" s="105"/>
      <c r="F21" s="105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</row>
    <row r="22" spans="1:18" ht="24" x14ac:dyDescent="0.55000000000000004">
      <c r="A22" s="107"/>
      <c r="B22" s="15"/>
      <c r="C22" s="219" t="s">
        <v>282</v>
      </c>
      <c r="D22" s="116"/>
      <c r="E22" s="107"/>
      <c r="F22" s="107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1:18" ht="24" x14ac:dyDescent="0.55000000000000004">
      <c r="A23" s="220"/>
      <c r="B23" s="221"/>
      <c r="C23" s="167" t="s">
        <v>132</v>
      </c>
      <c r="D23" s="222">
        <f>SUM(D10:D22)</f>
        <v>30000</v>
      </c>
      <c r="E23" s="167"/>
      <c r="F23" s="167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</row>
    <row r="24" spans="1:18" ht="24" x14ac:dyDescent="0.55000000000000004">
      <c r="A24" s="224"/>
      <c r="B24" s="225"/>
      <c r="C24" s="226"/>
      <c r="D24" s="227"/>
      <c r="E24" s="226"/>
      <c r="F24" s="226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9"/>
    </row>
    <row r="25" spans="1:18" ht="24" x14ac:dyDescent="0.55000000000000004">
      <c r="A25" s="230"/>
      <c r="B25" s="231"/>
      <c r="C25" s="41"/>
      <c r="D25" s="232"/>
      <c r="E25" s="41"/>
      <c r="F25" s="41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233"/>
    </row>
    <row r="26" spans="1:18" ht="24" x14ac:dyDescent="0.55000000000000004">
      <c r="A26" s="230"/>
      <c r="B26" s="231"/>
      <c r="C26" s="41"/>
      <c r="D26" s="232"/>
      <c r="E26" s="41"/>
      <c r="F26" s="41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233"/>
    </row>
    <row r="27" spans="1:18" ht="24" x14ac:dyDescent="0.55000000000000004">
      <c r="A27" s="230"/>
      <c r="B27" s="231"/>
      <c r="C27" s="41"/>
      <c r="D27" s="232"/>
      <c r="E27" s="41"/>
      <c r="F27" s="41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233"/>
    </row>
    <row r="28" spans="1:18" s="36" customFormat="1" ht="24" x14ac:dyDescent="0.55000000000000004">
      <c r="A28" s="39"/>
    </row>
    <row r="29" spans="1:18" s="36" customFormat="1" ht="24" x14ac:dyDescent="0.55000000000000004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</row>
    <row r="30" spans="1:18" s="36" customFormat="1" ht="24" x14ac:dyDescent="0.55000000000000004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</row>
    <row r="31" spans="1:18" s="36" customFormat="1" ht="24" x14ac:dyDescent="0.55000000000000004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</row>
    <row r="32" spans="1:18" s="36" customFormat="1" ht="24" x14ac:dyDescent="0.55000000000000004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</row>
    <row r="33" spans="1:18" s="36" customFormat="1" ht="24" x14ac:dyDescent="0.55000000000000004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</row>
    <row r="34" spans="1:18" s="36" customFormat="1" ht="24" x14ac:dyDescent="0.55000000000000004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</row>
    <row r="35" spans="1:18" s="36" customFormat="1" ht="24" x14ac:dyDescent="0.55000000000000004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</row>
    <row r="36" spans="1:18" s="36" customFormat="1" ht="24" x14ac:dyDescent="0.55000000000000004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</row>
    <row r="37" spans="1:18" s="36" customFormat="1" ht="24" x14ac:dyDescent="0.55000000000000004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</row>
    <row r="38" spans="1:18" s="36" customFormat="1" ht="24" x14ac:dyDescent="0.55000000000000004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</row>
    <row r="39" spans="1:18" s="36" customFormat="1" ht="24" x14ac:dyDescent="0.55000000000000004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</row>
    <row r="40" spans="1:18" s="36" customFormat="1" ht="24" x14ac:dyDescent="0.55000000000000004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</row>
    <row r="41" spans="1:18" s="36" customFormat="1" ht="24" x14ac:dyDescent="0.55000000000000004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</row>
    <row r="42" spans="1:18" s="36" customFormat="1" ht="24" x14ac:dyDescent="0.55000000000000004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1:18" s="36" customFormat="1" ht="24" x14ac:dyDescent="0.55000000000000004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</row>
    <row r="44" spans="1:18" s="36" customFormat="1" ht="24" x14ac:dyDescent="0.55000000000000004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</row>
    <row r="45" spans="1:18" s="36" customFormat="1" ht="24" x14ac:dyDescent="0.55000000000000004"/>
    <row r="46" spans="1:18" s="36" customFormat="1" ht="24" x14ac:dyDescent="0.55000000000000004"/>
    <row r="47" spans="1:18" s="36" customFormat="1" ht="24" x14ac:dyDescent="0.55000000000000004"/>
    <row r="48" spans="1:18" s="36" customFormat="1" ht="24" x14ac:dyDescent="0.55000000000000004"/>
    <row r="49" s="36" customFormat="1" ht="24" x14ac:dyDescent="0.55000000000000004"/>
    <row r="50" s="36" customFormat="1" ht="24" x14ac:dyDescent="0.55000000000000004"/>
  </sheetData>
  <mergeCells count="8">
    <mergeCell ref="A3:R3"/>
    <mergeCell ref="A4:R4"/>
    <mergeCell ref="A5:R5"/>
    <mergeCell ref="B8:B9"/>
    <mergeCell ref="D8:D9"/>
    <mergeCell ref="E8:E9"/>
    <mergeCell ref="G8:I8"/>
    <mergeCell ref="J8:R8"/>
  </mergeCells>
  <pageMargins left="0.23622047244094491" right="0.23622047244094491" top="0.74803149606299213" bottom="0.74803149606299213" header="0.31496062992125984" footer="0.31496062992125984"/>
  <pageSetup scale="75" firstPageNumber="22" orientation="landscape" useFirstPageNumber="1" horizontalDpi="4294967293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Layout" topLeftCell="A49" zoomScale="130" zoomScaleNormal="100" zoomScalePageLayoutView="130" workbookViewId="0">
      <selection sqref="A1:R56"/>
    </sheetView>
  </sheetViews>
  <sheetFormatPr defaultRowHeight="14.25" x14ac:dyDescent="0.2"/>
  <cols>
    <col min="1" max="1" width="4.875" style="13" customWidth="1"/>
    <col min="2" max="2" width="37.75" style="13" customWidth="1"/>
    <col min="3" max="3" width="39.375" style="13" customWidth="1"/>
    <col min="4" max="4" width="12.625" style="13" customWidth="1"/>
    <col min="5" max="5" width="11.25" style="13" customWidth="1"/>
    <col min="6" max="6" width="13.75" style="13" customWidth="1"/>
    <col min="7" max="7" width="4.25" style="13" customWidth="1"/>
    <col min="8" max="8" width="4.5" style="13" customWidth="1"/>
    <col min="9" max="9" width="3.875" style="13" customWidth="1"/>
    <col min="10" max="10" width="3.5" style="13" customWidth="1"/>
    <col min="11" max="11" width="4.125" style="13" customWidth="1"/>
    <col min="12" max="12" width="3.75" style="13" customWidth="1"/>
    <col min="13" max="13" width="4" style="13" customWidth="1"/>
    <col min="14" max="14" width="3.75" style="13" customWidth="1"/>
    <col min="15" max="16" width="3.625" style="13" customWidth="1"/>
    <col min="17" max="17" width="3.375" style="13" customWidth="1"/>
    <col min="18" max="18" width="3.5" style="13" customWidth="1"/>
    <col min="19" max="16384" width="9" style="13"/>
  </cols>
  <sheetData>
    <row r="1" spans="1:22" s="12" customFormat="1" ht="24" x14ac:dyDescent="0.55000000000000004">
      <c r="A1" s="34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305" t="s">
        <v>72</v>
      </c>
      <c r="P1" s="288"/>
      <c r="Q1" s="226"/>
      <c r="R1" s="349"/>
    </row>
    <row r="2" spans="1:22" s="12" customFormat="1" ht="24" x14ac:dyDescent="0.55000000000000004">
      <c r="A2" s="379" t="s">
        <v>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1"/>
    </row>
    <row r="3" spans="1:22" s="12" customFormat="1" ht="24" x14ac:dyDescent="0.55000000000000004">
      <c r="A3" s="379" t="s">
        <v>141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1"/>
    </row>
    <row r="4" spans="1:22" s="12" customFormat="1" ht="24" x14ac:dyDescent="0.55000000000000004">
      <c r="A4" s="379" t="s">
        <v>22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1"/>
    </row>
    <row r="5" spans="1:22" ht="24" x14ac:dyDescent="0.55000000000000004">
      <c r="A5" s="339" t="s">
        <v>345</v>
      </c>
      <c r="B5" s="254"/>
      <c r="C5" s="254"/>
      <c r="D5" s="33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351"/>
    </row>
    <row r="6" spans="1:22" ht="24" x14ac:dyDescent="0.55000000000000004">
      <c r="A6" s="352"/>
      <c r="B6" s="353" t="s">
        <v>144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354"/>
    </row>
    <row r="7" spans="1:22" ht="23.25" customHeight="1" x14ac:dyDescent="0.2">
      <c r="A7" s="134" t="s">
        <v>1</v>
      </c>
      <c r="B7" s="382" t="s">
        <v>2</v>
      </c>
      <c r="C7" s="134" t="s">
        <v>3</v>
      </c>
      <c r="D7" s="382" t="s">
        <v>4</v>
      </c>
      <c r="E7" s="384" t="s">
        <v>5</v>
      </c>
      <c r="F7" s="134" t="s">
        <v>68</v>
      </c>
      <c r="G7" s="386" t="s">
        <v>129</v>
      </c>
      <c r="H7" s="386"/>
      <c r="I7" s="386"/>
      <c r="J7" s="386" t="s">
        <v>142</v>
      </c>
      <c r="K7" s="386"/>
      <c r="L7" s="386"/>
      <c r="M7" s="386"/>
      <c r="N7" s="386"/>
      <c r="O7" s="386"/>
      <c r="P7" s="386"/>
      <c r="Q7" s="386"/>
      <c r="R7" s="386"/>
    </row>
    <row r="8" spans="1:22" ht="24" x14ac:dyDescent="0.2">
      <c r="A8" s="135" t="s">
        <v>6</v>
      </c>
      <c r="B8" s="383"/>
      <c r="C8" s="135" t="s">
        <v>7</v>
      </c>
      <c r="D8" s="383"/>
      <c r="E8" s="385"/>
      <c r="F8" s="135" t="s">
        <v>77</v>
      </c>
      <c r="G8" s="111" t="s">
        <v>8</v>
      </c>
      <c r="H8" s="111" t="s">
        <v>9</v>
      </c>
      <c r="I8" s="111" t="s">
        <v>10</v>
      </c>
      <c r="J8" s="111" t="s">
        <v>11</v>
      </c>
      <c r="K8" s="111" t="s">
        <v>12</v>
      </c>
      <c r="L8" s="111" t="s">
        <v>13</v>
      </c>
      <c r="M8" s="111" t="s">
        <v>14</v>
      </c>
      <c r="N8" s="111" t="s">
        <v>15</v>
      </c>
      <c r="O8" s="111" t="s">
        <v>16</v>
      </c>
      <c r="P8" s="111" t="s">
        <v>17</v>
      </c>
      <c r="Q8" s="111" t="s">
        <v>18</v>
      </c>
      <c r="R8" s="111" t="s">
        <v>19</v>
      </c>
    </row>
    <row r="9" spans="1:22" s="35" customFormat="1" ht="24" x14ac:dyDescent="0.55000000000000004">
      <c r="A9" s="120">
        <v>1</v>
      </c>
      <c r="B9" s="168" t="s">
        <v>83</v>
      </c>
      <c r="C9" s="169" t="s">
        <v>43</v>
      </c>
      <c r="D9" s="170">
        <v>50000</v>
      </c>
      <c r="E9" s="101" t="s">
        <v>20</v>
      </c>
      <c r="F9" s="101" t="s">
        <v>21</v>
      </c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</row>
    <row r="10" spans="1:22" s="35" customFormat="1" ht="24" x14ac:dyDescent="0.55000000000000004">
      <c r="A10" s="102"/>
      <c r="B10" s="171"/>
      <c r="C10" s="165" t="s">
        <v>44</v>
      </c>
      <c r="D10" s="43"/>
      <c r="E10" s="104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V10" s="36"/>
    </row>
    <row r="11" spans="1:22" s="35" customFormat="1" ht="24" x14ac:dyDescent="0.55000000000000004">
      <c r="A11" s="102"/>
      <c r="B11" s="172"/>
      <c r="C11" s="173" t="s">
        <v>147</v>
      </c>
      <c r="D11" s="164"/>
      <c r="E11" s="104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V11" s="36"/>
    </row>
    <row r="12" spans="1:22" s="35" customFormat="1" ht="24" x14ac:dyDescent="0.55000000000000004">
      <c r="A12" s="101">
        <v>2</v>
      </c>
      <c r="B12" s="168" t="s">
        <v>37</v>
      </c>
      <c r="C12" s="169" t="s">
        <v>41</v>
      </c>
      <c r="D12" s="170">
        <v>10000</v>
      </c>
      <c r="E12" s="101" t="s">
        <v>20</v>
      </c>
      <c r="F12" s="101" t="s">
        <v>21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2" s="35" customFormat="1" ht="24" x14ac:dyDescent="0.55000000000000004">
      <c r="A13" s="105"/>
      <c r="B13" s="171" t="s">
        <v>38</v>
      </c>
      <c r="C13" s="165" t="s">
        <v>40</v>
      </c>
      <c r="D13" s="43"/>
      <c r="E13" s="14"/>
      <c r="F13" s="10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22" s="35" customFormat="1" ht="24" x14ac:dyDescent="0.55000000000000004">
      <c r="A14" s="105"/>
      <c r="B14" s="171" t="s">
        <v>39</v>
      </c>
      <c r="C14" s="165" t="s">
        <v>42</v>
      </c>
      <c r="D14" s="4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22" s="35" customFormat="1" ht="24" x14ac:dyDescent="0.55000000000000004">
      <c r="A15" s="105"/>
      <c r="B15" s="171"/>
      <c r="C15" s="165" t="s">
        <v>45</v>
      </c>
      <c r="D15" s="4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22" s="35" customFormat="1" ht="24" x14ac:dyDescent="0.55000000000000004">
      <c r="A16" s="107"/>
      <c r="B16" s="172"/>
      <c r="C16" s="173" t="s">
        <v>58</v>
      </c>
      <c r="D16" s="16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35" customFormat="1" ht="24" x14ac:dyDescent="0.55000000000000004">
      <c r="A17" s="120">
        <v>3</v>
      </c>
      <c r="B17" s="174" t="s">
        <v>136</v>
      </c>
      <c r="C17" s="169" t="s">
        <v>41</v>
      </c>
      <c r="D17" s="175">
        <v>5000</v>
      </c>
      <c r="E17" s="101" t="s">
        <v>20</v>
      </c>
      <c r="F17" s="101" t="s">
        <v>21</v>
      </c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spans="1:18" s="35" customFormat="1" ht="24" x14ac:dyDescent="0.55000000000000004">
      <c r="A18" s="102"/>
      <c r="B18" s="102"/>
      <c r="C18" s="165" t="s">
        <v>137</v>
      </c>
      <c r="D18" s="102"/>
      <c r="E18" s="104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  <row r="19" spans="1:18" s="35" customFormat="1" ht="24" x14ac:dyDescent="0.55000000000000004">
      <c r="A19" s="102"/>
      <c r="B19" s="102"/>
      <c r="C19" s="165" t="s">
        <v>138</v>
      </c>
      <c r="D19" s="102"/>
      <c r="E19" s="104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</row>
    <row r="20" spans="1:18" s="35" customFormat="1" ht="24" x14ac:dyDescent="0.55000000000000004">
      <c r="A20" s="121"/>
      <c r="B20" s="121"/>
      <c r="C20" s="173" t="s">
        <v>139</v>
      </c>
      <c r="D20" s="121"/>
      <c r="E20" s="119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  <row r="21" spans="1:18" s="35" customFormat="1" ht="24" x14ac:dyDescent="0.55000000000000004">
      <c r="A21" s="176"/>
      <c r="B21" s="177"/>
      <c r="C21" s="158" t="s">
        <v>132</v>
      </c>
      <c r="D21" s="178">
        <f>SUM(D9:D20)</f>
        <v>65000</v>
      </c>
      <c r="E21" s="179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80"/>
    </row>
    <row r="22" spans="1:18" s="35" customFormat="1" ht="24" x14ac:dyDescent="0.55000000000000004">
      <c r="A22" s="181"/>
      <c r="B22" s="182" t="s">
        <v>333</v>
      </c>
      <c r="C22" s="183"/>
      <c r="D22" s="184"/>
      <c r="E22" s="185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6"/>
    </row>
    <row r="23" spans="1:18" s="35" customFormat="1" ht="24" x14ac:dyDescent="0.55000000000000004">
      <c r="A23" s="102">
        <v>1</v>
      </c>
      <c r="B23" s="103" t="s">
        <v>334</v>
      </c>
      <c r="C23" s="169" t="s">
        <v>41</v>
      </c>
      <c r="D23" s="187">
        <v>100000</v>
      </c>
      <c r="E23" s="101" t="s">
        <v>20</v>
      </c>
      <c r="F23" s="101" t="s">
        <v>21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4" spans="1:18" s="35" customFormat="1" ht="24" x14ac:dyDescent="0.55000000000000004">
      <c r="A24" s="102"/>
      <c r="B24" s="103" t="s">
        <v>335</v>
      </c>
      <c r="C24" s="165" t="s">
        <v>40</v>
      </c>
      <c r="D24" s="187"/>
      <c r="E24" s="104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</row>
    <row r="25" spans="1:18" s="35" customFormat="1" ht="24" x14ac:dyDescent="0.55000000000000004">
      <c r="A25" s="102"/>
      <c r="B25" s="102"/>
      <c r="C25" s="165" t="s">
        <v>346</v>
      </c>
      <c r="D25" s="187"/>
      <c r="E25" s="104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</row>
    <row r="26" spans="1:18" s="35" customFormat="1" ht="24" x14ac:dyDescent="0.55000000000000004">
      <c r="A26" s="102"/>
      <c r="B26" s="102"/>
      <c r="C26" s="165" t="s">
        <v>347</v>
      </c>
      <c r="D26" s="187"/>
      <c r="E26" s="104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</row>
    <row r="27" spans="1:18" s="35" customFormat="1" ht="24" x14ac:dyDescent="0.55000000000000004">
      <c r="A27" s="336"/>
      <c r="B27" s="336"/>
      <c r="C27" s="173" t="s">
        <v>58</v>
      </c>
      <c r="D27" s="188"/>
      <c r="E27" s="337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</row>
    <row r="28" spans="1:18" s="35" customFormat="1" ht="24" x14ac:dyDescent="0.55000000000000004">
      <c r="A28" s="121"/>
      <c r="B28" s="121"/>
      <c r="C28" s="173"/>
      <c r="D28" s="188"/>
      <c r="E28" s="119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</row>
    <row r="29" spans="1:18" s="35" customFormat="1" ht="24" x14ac:dyDescent="0.55000000000000004">
      <c r="A29" s="120">
        <v>2</v>
      </c>
      <c r="B29" s="189" t="s">
        <v>336</v>
      </c>
      <c r="C29" s="36" t="s">
        <v>338</v>
      </c>
      <c r="D29" s="175">
        <v>300000</v>
      </c>
      <c r="E29" s="190" t="s">
        <v>20</v>
      </c>
      <c r="F29" s="120" t="s">
        <v>21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</row>
    <row r="30" spans="1:18" s="35" customFormat="1" ht="24" x14ac:dyDescent="0.55000000000000004">
      <c r="A30" s="102"/>
      <c r="B30" s="191" t="s">
        <v>387</v>
      </c>
      <c r="C30" s="36" t="s">
        <v>339</v>
      </c>
      <c r="D30" s="102"/>
      <c r="E30" s="104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1:18" s="35" customFormat="1" ht="24" x14ac:dyDescent="0.55000000000000004">
      <c r="A31" s="102"/>
      <c r="B31" s="191" t="s">
        <v>98</v>
      </c>
      <c r="C31" s="36" t="s">
        <v>340</v>
      </c>
      <c r="D31" s="102"/>
      <c r="E31" s="104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</row>
    <row r="32" spans="1:18" s="35" customFormat="1" ht="24" x14ac:dyDescent="0.4">
      <c r="A32" s="102"/>
      <c r="B32" s="102"/>
      <c r="C32" s="192" t="s">
        <v>341</v>
      </c>
      <c r="D32" s="102"/>
      <c r="E32" s="104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35" customFormat="1" ht="24" x14ac:dyDescent="0.4">
      <c r="A33" s="102"/>
      <c r="B33" s="102"/>
      <c r="C33" s="192" t="s">
        <v>342</v>
      </c>
      <c r="D33" s="102"/>
      <c r="E33" s="104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s="35" customFormat="1" ht="24" x14ac:dyDescent="0.4">
      <c r="A34" s="102"/>
      <c r="B34" s="102"/>
      <c r="C34" s="193" t="s">
        <v>343</v>
      </c>
      <c r="D34" s="102"/>
      <c r="E34" s="104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</row>
    <row r="35" spans="1:18" s="35" customFormat="1" ht="24" x14ac:dyDescent="0.5">
      <c r="A35" s="121"/>
      <c r="B35" s="121"/>
      <c r="C35" s="194" t="s">
        <v>344</v>
      </c>
      <c r="D35" s="121"/>
      <c r="E35" s="119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</row>
    <row r="36" spans="1:18" s="35" customFormat="1" ht="24" x14ac:dyDescent="0.55000000000000004">
      <c r="A36" s="121"/>
      <c r="B36" s="121"/>
      <c r="C36" s="195" t="s">
        <v>132</v>
      </c>
      <c r="D36" s="196">
        <f>SUM(D23:D35)</f>
        <v>400000</v>
      </c>
      <c r="E36" s="119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</row>
    <row r="37" spans="1:18" s="35" customFormat="1" ht="24" x14ac:dyDescent="0.55000000000000004">
      <c r="A37" s="121"/>
      <c r="B37" s="197" t="s">
        <v>337</v>
      </c>
      <c r="C37" s="173"/>
      <c r="D37" s="121"/>
      <c r="E37" s="119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</row>
    <row r="38" spans="1:18" s="35" customFormat="1" ht="24" x14ac:dyDescent="0.55000000000000004">
      <c r="A38" s="102">
        <v>1</v>
      </c>
      <c r="B38" s="103" t="s">
        <v>145</v>
      </c>
      <c r="C38" s="165" t="s">
        <v>41</v>
      </c>
      <c r="D38" s="198">
        <v>150000</v>
      </c>
      <c r="E38" s="105" t="s">
        <v>20</v>
      </c>
      <c r="F38" s="105" t="s">
        <v>21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</row>
    <row r="39" spans="1:18" s="35" customFormat="1" ht="24" x14ac:dyDescent="0.55000000000000004">
      <c r="A39" s="102"/>
      <c r="B39" s="103" t="s">
        <v>146</v>
      </c>
      <c r="C39" s="165" t="s">
        <v>40</v>
      </c>
      <c r="D39" s="102"/>
      <c r="E39" s="104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</row>
    <row r="40" spans="1:18" s="35" customFormat="1" ht="24" x14ac:dyDescent="0.55000000000000004">
      <c r="A40" s="102"/>
      <c r="B40" s="102"/>
      <c r="C40" s="165" t="s">
        <v>42</v>
      </c>
      <c r="D40" s="102"/>
      <c r="E40" s="104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</row>
    <row r="41" spans="1:18" s="35" customFormat="1" ht="24" x14ac:dyDescent="0.55000000000000004">
      <c r="A41" s="102"/>
      <c r="B41" s="102"/>
      <c r="C41" s="165" t="s">
        <v>45</v>
      </c>
      <c r="D41" s="102"/>
      <c r="E41" s="104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</row>
    <row r="42" spans="1:18" s="35" customFormat="1" ht="21.75" customHeight="1" x14ac:dyDescent="0.55000000000000004">
      <c r="A42" s="121"/>
      <c r="B42" s="121"/>
      <c r="C42" s="173" t="s">
        <v>58</v>
      </c>
      <c r="D42" s="121"/>
      <c r="E42" s="119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ht="24" x14ac:dyDescent="0.55000000000000004">
      <c r="A43" s="199"/>
      <c r="B43" s="200"/>
      <c r="C43" s="201" t="s">
        <v>132</v>
      </c>
      <c r="D43" s="202"/>
      <c r="E43" s="199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3"/>
    </row>
    <row r="44" spans="1:18" ht="24" x14ac:dyDescent="0.55000000000000004">
      <c r="A44" s="204"/>
      <c r="B44" s="205" t="s">
        <v>330</v>
      </c>
      <c r="C44" s="206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</row>
    <row r="45" spans="1:18" ht="24" x14ac:dyDescent="0.55000000000000004">
      <c r="A45" s="105">
        <v>1</v>
      </c>
      <c r="B45" s="171" t="s">
        <v>121</v>
      </c>
      <c r="C45" s="165" t="s">
        <v>66</v>
      </c>
      <c r="D45" s="43">
        <v>25000</v>
      </c>
      <c r="E45" s="105" t="s">
        <v>20</v>
      </c>
      <c r="F45" s="105" t="s">
        <v>21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24" x14ac:dyDescent="0.55000000000000004">
      <c r="A46" s="105"/>
      <c r="B46" s="171" t="s">
        <v>122</v>
      </c>
      <c r="C46" s="165" t="s">
        <v>67</v>
      </c>
      <c r="D46" s="43"/>
      <c r="E46" s="14"/>
      <c r="F46" s="105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24" x14ac:dyDescent="0.55000000000000004">
      <c r="A47" s="105"/>
      <c r="B47" s="171" t="s">
        <v>140</v>
      </c>
      <c r="C47" s="165"/>
      <c r="D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24" x14ac:dyDescent="0.55000000000000004">
      <c r="A48" s="105"/>
      <c r="B48" s="171"/>
      <c r="C48" s="165"/>
      <c r="D48" s="4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24" x14ac:dyDescent="0.55000000000000004">
      <c r="A49" s="107"/>
      <c r="B49" s="172"/>
      <c r="C49" s="173"/>
      <c r="D49" s="16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4" x14ac:dyDescent="0.55000000000000004">
      <c r="A50" s="167"/>
      <c r="B50" s="209"/>
      <c r="C50" s="167" t="s">
        <v>132</v>
      </c>
      <c r="D50" s="210">
        <f>SUM(D45:D49)</f>
        <v>25000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</row>
  </sheetData>
  <mergeCells count="8">
    <mergeCell ref="A2:R2"/>
    <mergeCell ref="A3:R3"/>
    <mergeCell ref="A4:R4"/>
    <mergeCell ref="B7:B8"/>
    <mergeCell ref="D7:D8"/>
    <mergeCell ref="E7:E8"/>
    <mergeCell ref="G7:I7"/>
    <mergeCell ref="J7:R7"/>
  </mergeCells>
  <printOptions horizontalCentered="1"/>
  <pageMargins left="0.23622047244094491" right="0.23622047244094491" top="0.74803149606299213" bottom="0.74803149606299213" header="0.31496062992125984" footer="0.31496062992125984"/>
  <pageSetup scale="75" firstPageNumber="23" orientation="landscape" useFirstPageNumber="1" horizontalDpi="4294967293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บัญชีสรุปโครงการ 66</vt:lpstr>
      <vt:lpstr>ย.คุณภาพชิต(1)</vt:lpstr>
      <vt:lpstr>แผนงานงบกลาง</vt:lpstr>
      <vt:lpstr>ย.2 แหล่งน้ำ</vt:lpstr>
      <vt:lpstr>ย.3 โครงกสร้าง</vt:lpstr>
      <vt:lpstr>ย.4 เศรษฐกิจ</vt:lpstr>
      <vt:lpstr>ย.5 การศึกษา</vt:lpstr>
      <vt:lpstr>ย.6(ทรัพยากร)</vt:lpstr>
      <vt:lpstr>ย.7 การปกครอง</vt:lpstr>
      <vt:lpstr>ครุภัณฑ์(หอยโข่ง)</vt:lpstr>
      <vt:lpstr>Sheet1</vt:lpstr>
      <vt:lpstr>'ครุภัณฑ์(หอยโข่ง)'!Print_Titles</vt:lpstr>
      <vt:lpstr>แผนงานงบกลาง!Print_Titles</vt:lpstr>
      <vt:lpstr>'ย.2 แหล่งน้ำ'!Print_Titles</vt:lpstr>
      <vt:lpstr>'ย.3 โครงกสร้าง'!Print_Titles</vt:lpstr>
      <vt:lpstr>'ย.4 เศรษฐกิจ'!Print_Titles</vt:lpstr>
      <vt:lpstr>'ย.5 การศึกษา'!Print_Titles</vt:lpstr>
      <vt:lpstr>'ย.6(ทรัพยากร)'!Print_Titles</vt:lpstr>
      <vt:lpstr>'ย.7 การปกครอง'!Print_Titles</vt:lpstr>
      <vt:lpstr>'ย.คุณภาพชิต(1)'!Print_Titles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</dc:creator>
  <cp:lastModifiedBy>Windows User</cp:lastModifiedBy>
  <cp:lastPrinted>2022-12-22T06:37:04Z</cp:lastPrinted>
  <dcterms:created xsi:type="dcterms:W3CDTF">2013-10-01T19:23:39Z</dcterms:created>
  <dcterms:modified xsi:type="dcterms:W3CDTF">2022-12-22T06:41:26Z</dcterms:modified>
</cp:coreProperties>
</file>