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สุภาพร\งบการเงินปี2561\"/>
    </mc:Choice>
  </mc:AlternateContent>
  <xr:revisionPtr revIDLastSave="0" documentId="13_ncr:1_{19817AE7-C171-439F-B0D9-8DCEA405B63F}" xr6:coauthVersionLast="43" xr6:coauthVersionMax="43" xr10:uidLastSave="{00000000-0000-0000-0000-000000000000}"/>
  <bookViews>
    <workbookView xWindow="-120" yWindow="-120" windowWidth="24240" windowHeight="13140" tabRatio="833" firstSheet="4" activeTab="10" xr2:uid="{00000000-000D-0000-FFFF-FFFF00000000}"/>
  </bookViews>
  <sheets>
    <sheet name="งบแสดงฐานะ" sheetId="1" r:id="rId1"/>
    <sheet name="ข้อมูลทั่วไป" sheetId="2" r:id="rId2"/>
    <sheet name="เหตุ2งบทรัพยสิน" sheetId="3" r:id="rId3"/>
    <sheet name="เหตุ3เงินฝากธนาคาร" sheetId="5" r:id="rId4"/>
    <sheet name="เหตุ5เงินรัฐบาลค้างรับ" sheetId="9" r:id="rId5"/>
    <sheet name="เหตุ6 ลูกหนี้ภาษี" sheetId="10" r:id="rId6"/>
    <sheet name="เหตุ4ลูกหนี้เศรษฐกิจ" sheetId="12" r:id="rId7"/>
    <sheet name="เหตุ7รายจ่ายค้างจ่าย" sheetId="17" r:id="rId8"/>
    <sheet name="เหตุ8เงืนรับฝาก" sheetId="19" r:id="rId9"/>
    <sheet name="เหตุ9เงินสะสม" sheetId="23" r:id="rId10"/>
    <sheet name="เหตุ9เงินสะรายละเอียด" sheetId="24" r:id="rId11"/>
  </sheets>
  <definedNames>
    <definedName name="_xlnm.Print_Titles" localSheetId="3">เหตุ3เงินฝากธนาคาร!$1:$5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0" l="1"/>
  <c r="G40" i="24" l="1"/>
  <c r="G25" i="23"/>
  <c r="E25" i="23"/>
  <c r="C27" i="19" l="1"/>
  <c r="E27" i="19"/>
  <c r="C17" i="12" l="1"/>
  <c r="G21" i="5"/>
  <c r="G20" i="5"/>
  <c r="G11" i="5"/>
  <c r="G16" i="5"/>
  <c r="I21" i="1"/>
  <c r="I26" i="1"/>
  <c r="I14" i="1"/>
  <c r="I13" i="1"/>
  <c r="G13" i="1"/>
  <c r="C32" i="12" l="1"/>
  <c r="G67" i="24" l="1"/>
  <c r="F67" i="24"/>
  <c r="E67" i="24"/>
  <c r="D67" i="24"/>
  <c r="H40" i="24"/>
  <c r="F40" i="24"/>
  <c r="E40" i="24"/>
  <c r="D40" i="24"/>
  <c r="A1" i="12" l="1"/>
  <c r="G20" i="17" l="1"/>
  <c r="G11" i="17"/>
  <c r="G14" i="10" l="1"/>
  <c r="G15" i="10" s="1"/>
  <c r="F14" i="10"/>
  <c r="F15" i="10" s="1"/>
  <c r="C14" i="10"/>
  <c r="C15" i="10" s="1"/>
  <c r="E20" i="5"/>
  <c r="E16" i="5"/>
  <c r="E11" i="5"/>
  <c r="E21" i="5" s="1"/>
  <c r="D15" i="10" l="1"/>
  <c r="G30" i="3"/>
  <c r="F30" i="3"/>
  <c r="D30" i="3"/>
  <c r="C30" i="3"/>
  <c r="A1" i="3" l="1"/>
  <c r="A1" i="5"/>
  <c r="A1" i="9"/>
  <c r="A1" i="10"/>
  <c r="A1" i="17"/>
  <c r="A1" i="2"/>
  <c r="I27" i="1" l="1"/>
  <c r="G26" i="1"/>
  <c r="G27" i="1" s="1"/>
  <c r="G21" i="1" l="1"/>
</calcChain>
</file>

<file path=xl/sharedStrings.xml><?xml version="1.0" encoding="utf-8"?>
<sst xmlns="http://schemas.openxmlformats.org/spreadsheetml/2006/main" count="561" uniqueCount="258">
  <si>
    <t>งบแสดงฐานะการเงิน</t>
  </si>
  <si>
    <t>ณ  วันที่  30  กันยายน 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</si>
  <si>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</si>
  <si>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</si>
  <si>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</si>
  <si>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</si>
  <si>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</si>
  <si>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</si>
  <si>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</si>
  <si>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</si>
  <si>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</si>
  <si>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</si>
  <si>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ปี  2560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</si>
  <si>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</si>
  <si>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</si>
  <si>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</si>
  <si>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</si>
  <si>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</si>
  <si>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</si>
  <si>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</si>
  <si>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</si>
  <si>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</si>
  <si>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</si>
  <si>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</si>
  <si>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</si>
  <si>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 xml:space="preserve"> - ข้อมูลทั่วไปขององค์กรปกครองส่วนท้องถิ่น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</si>
  <si>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</si>
  <si>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</si>
  <si>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</si>
  <si>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</si>
  <si>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</si>
  <si>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 xml:space="preserve">21 มีนาคม 2561 และหนังสือสั่งการที่เกี่ยวข้อง </t>
  </si>
  <si>
    <t>1.2  รายการเปิดเผยอื่นใด (ถ้ามี)</t>
  </si>
  <si>
    <t>หมายเหตุ  2  งบทรัพย์สิน</t>
  </si>
  <si>
    <t>ประเภททรัพย์สิน</t>
  </si>
  <si>
    <t>ก.อสังหาริมทรัพย์</t>
  </si>
  <si>
    <t>ที่ดิน</t>
  </si>
  <si>
    <t>ข.สังหาริมทรัพย์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</si>
  <si>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</si>
  <si>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</si>
  <si>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</si>
  <si>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</si>
  <si>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</si>
  <si>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</si>
  <si>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</si>
  <si>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</si>
  <si>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</si>
  <si>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</si>
  <si>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ครุภัณฑ์โรงงาน</t>
  </si>
  <si>
    <t>ครุภัณฑ์เครี่องดับเพลิง</t>
  </si>
  <si>
    <t>ครุภัณฑ์กีฬา</t>
  </si>
  <si>
    <t>ครุภัณฑ์สำรวจ</t>
  </si>
  <si>
    <t>ครุภัณฑ์อื่น</t>
  </si>
  <si>
    <t>ราคาทรัพย์สิน</t>
  </si>
  <si>
    <t>แหล่งที่มาของทรัพย์สินทื้งหมด</t>
  </si>
  <si>
    <t>ชื่อ</t>
  </si>
  <si>
    <t>จำนวนเงิน</t>
  </si>
  <si>
    <t>รายได้</t>
  </si>
  <si>
    <t>เงินที่มีผู้อุทิศให้</t>
  </si>
  <si>
    <t>รวม</t>
  </si>
  <si>
    <t>คำอธิบาย</t>
  </si>
  <si>
    <t>หมายเหตุ  3  เงินสดและเงินฝากธนาคาร</t>
  </si>
  <si>
    <t/>
  </si>
  <si>
    <t>เงินสด</t>
  </si>
  <si>
    <t>ปี  2561</t>
  </si>
  <si>
    <t>ชื่อ - สกุล  ผู้ยืม</t>
  </si>
  <si>
    <t>แหล่งเงิน</t>
  </si>
  <si>
    <t>รวมทั้งสิ้น</t>
  </si>
  <si>
    <t>โครงการ</t>
  </si>
  <si>
    <t>2560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</si>
  <si>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</si>
  <si>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</si>
  <si>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</si>
  <si>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</si>
  <si>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โครงการที่ยืม</t>
  </si>
  <si>
    <t>แผนงาน</t>
  </si>
  <si>
    <t>งาน</t>
  </si>
  <si>
    <t>หมวด</t>
  </si>
  <si>
    <t>ประเภท</t>
  </si>
  <si>
    <t>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</si>
  <si>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</si>
  <si>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</si>
  <si>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</si>
  <si>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</si>
  <si>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</si>
  <si>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</si>
  <si>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t>ทั้งนี้  ได้รับอนุมัติให้จ่ายเงินสะสมที่อยู่ระหว่างดำเนินการจำนวน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</si>
  <si>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</si>
  <si>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</si>
  <si>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</si>
  <si>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</si>
  <si>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</si>
  <si>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ค่าครุภัณฑ์</t>
  </si>
  <si>
    <t>ค่าที่ดินและสิ่งก่อสร้าง</t>
  </si>
  <si>
    <t>รวมหนี้สิน</t>
  </si>
  <si>
    <t>ปี 2560</t>
  </si>
  <si>
    <t>หอประปา</t>
  </si>
  <si>
    <t>เงินอุดหนุนเฉพาะกิจ</t>
  </si>
  <si>
    <t xml:space="preserve"> </t>
  </si>
  <si>
    <t>ค่าเบี้ยยังชีพผู้พิการ</t>
  </si>
  <si>
    <t>งบประมาณ</t>
  </si>
  <si>
    <t>หมายเหตุ  5   รายได้จากรัฐบาลค้างรับ</t>
  </si>
  <si>
    <t>สาธารณูปการ</t>
  </si>
  <si>
    <t xml:space="preserve"> -</t>
  </si>
  <si>
    <t>ทุนทรัพย์สิน</t>
  </si>
  <si>
    <t>เงินฝากธนาคารกรุงไทย จำกัด (มหาชน)</t>
  </si>
  <si>
    <t xml:space="preserve">เงินฝากธนาคารเพื่อการเกษตรและสหกรณ์การเกษตร </t>
  </si>
  <si>
    <t xml:space="preserve">เงินฝากธนาคารออมสิน </t>
  </si>
  <si>
    <t xml:space="preserve">  2. ทรัพย์สินที่ได้มาจากแหล่งเงินกู้ ให้แสดงทรัพย์สินทุกประเภท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</si>
  <si>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การจัดทําทะเบียนและรายงาน </t>
  </si>
  <si>
    <t xml:space="preserve">  1. ทรัพย์สินที่ได้มาจากรายได้ เงินสะสม เงินทุนสํารองเงินสะสม เงินที่มีผู้อุทิศให้ และเงินอื่นใดยกเว้น 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</si>
  <si>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รวมทั้งทรัพย์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</si>
  <si>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</si>
  <si>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>ลูกหนี้ค่าภาษีบำรุงท้องที่</t>
  </si>
  <si>
    <t>(   นางนันทพร  ไพศาลธรรม   )</t>
  </si>
  <si>
    <t>( นางชนาภา  สุภักดี )</t>
  </si>
  <si>
    <t xml:space="preserve">   (  นายแก่ง  หาญบุ่งคล้า  )</t>
  </si>
  <si>
    <t xml:space="preserve">               ผู้อำนวยการกองคลัง           ปลัดองค์การบริหารส่วนตำบลบุ่งคล้า   นายกองค์การบริหารส่วนตำบลบุ่งคล้า</t>
  </si>
  <si>
    <t>อาคารสำนักงาน</t>
  </si>
  <si>
    <t>อาคารศูนย์พัฒนาเด็กเล็ก</t>
  </si>
  <si>
    <t>เงินอุดหนุนรัฐบาล</t>
  </si>
  <si>
    <t>ประเภท ออมทรัพย์ เลขที่ 342-1-09598-1</t>
  </si>
  <si>
    <t>ประเภท กระแสรายวัน เลขที่ 342-6-00209-4</t>
  </si>
  <si>
    <t>ประเภท ออมทรัพย์ เลขที่ 012-2-73669-0</t>
  </si>
  <si>
    <t>ประเภท ออมทรัพย์ เลขที่ 012-2-94043-9</t>
  </si>
  <si>
    <t>ประเภท ประจำ  เลขที่ 320-94116001-7</t>
  </si>
  <si>
    <t>ประเภท ออมทรัพย์ เลขที่ 050-94182870-4</t>
  </si>
  <si>
    <t>กลุ่มเลี้ยงปลานิลและปลาสวยงาม หมู่ที่ 9</t>
  </si>
  <si>
    <t>กลุ่มวิสาหกิจชุมชนบ้านขวาน้อย หมู่ที่ 1</t>
  </si>
  <si>
    <t>กลุ่มผลิตปุ๋ยชีวภาพอัดเม็ดบ้านโนนหัวนา หมู่ที่ 8</t>
  </si>
  <si>
    <t>กุล่มเพาะเห็ดโคลนญี่ปุ่น หมู่ที่ 3</t>
  </si>
  <si>
    <t>กลุ่มเพาะเห็ดฟางบ้านบุ่งคล้า หมู่ที่ 3</t>
  </si>
  <si>
    <t>กลุ่มแม่บ้านคุ้มหนองไผ่ หมู่ที่ 3</t>
  </si>
  <si>
    <t>กลุ่มเลี้ยงหมูบ้านโนนแดง หมู่ที่ 7</t>
  </si>
  <si>
    <t>กุล่มทุนหมุนเวียนเพื่อการเกษตร หมู่ที่ 6</t>
  </si>
  <si>
    <t>กลุ่มรักษ์กสิกรรมบ้านขวาน้อย หมู่ที่ 10</t>
  </si>
  <si>
    <t>กลุ่มวิสาหกิจชุมชนแปรรูปผลิตภัณฑ์บ้านบุ่งคล้า หมู่ที่ 3</t>
  </si>
  <si>
    <t>กลุ่มเกษตรสัมพันธ์ หมู่ที่ 5</t>
  </si>
  <si>
    <t>โครงการเศรษฐกิจชุมชน</t>
  </si>
  <si>
    <t>เบี้ยยังชีพผู้สูงอายุ ปี2553</t>
  </si>
  <si>
    <t>เบี้ยยังชีพผู้พิการ ปี2553</t>
  </si>
  <si>
    <t>ค่าขายแบบแปลน(ไทยเข็มแข็งปี2553)</t>
  </si>
  <si>
    <t>ไทยเข้มแข็งเหลือจ่ายปี 2553</t>
  </si>
  <si>
    <t>เบี้ยยังชีพผู้พิการ ปี2554</t>
  </si>
  <si>
    <t>เบี้ยยังชีพผู้พิการ ปี2555</t>
  </si>
  <si>
    <t>เบี้ยยังชีพผู้สูงอายุ ปี2555</t>
  </si>
  <si>
    <t>โครงการยาเสพติด</t>
  </si>
  <si>
    <t>เบี้ยยังชีพผู้พิการ ปี2556</t>
  </si>
  <si>
    <t>โครงการก่อสร้าง ศพด. ปี2556</t>
  </si>
  <si>
    <t>เบี้ยยังชีพผู้พิการ ปี2557</t>
  </si>
  <si>
    <t>เบี้ยยังชีพผู้สูงอายุ ปี2557</t>
  </si>
  <si>
    <t>เบี้ยยังชีพผู้สูงอายุ ปี2558</t>
  </si>
  <si>
    <t>โครงการป้องกันและแก้ไขปัญหายาเสพติด</t>
  </si>
  <si>
    <t>ภาษีหัก ณ ที่จ่าย</t>
  </si>
  <si>
    <t>เงินประกันสัญญา</t>
  </si>
  <si>
    <t>ส่วนลดในการจัดเก็บ 6%</t>
  </si>
  <si>
    <t>หมายเหตุ ประกอบงบแสดงฐานะการเงิน</t>
  </si>
  <si>
    <t>องค์การบริหารส่วนตำบลบุ่งคล้า อำเภอเมือง จังหวัดชัยภูมิ</t>
  </si>
  <si>
    <t>หมายเหตุ  4   ลูกหนี้เงินทุนโครงการเศรษฐกิจชุมชน</t>
  </si>
  <si>
    <t>ประกันสังคม</t>
  </si>
  <si>
    <t>ค่ารักษาพยาบาล</t>
  </si>
  <si>
    <t>(1,642,517.41)</t>
  </si>
  <si>
    <t>ปรับปรุงเงินรับฝากโครงการคัดกรองโรคตาต้อกระจก</t>
  </si>
  <si>
    <t>คืนเงินอุดหนุนศูนย์รวมข่าวสารฯ</t>
  </si>
  <si>
    <t>ปรับปรุงเงินระบบการแพทย์ฉุกเฉิน(EMS)</t>
  </si>
  <si>
    <t>ปรับปรุงโครงการถ่ายโอนงาน/กิจกรรมสาธารณะ</t>
  </si>
  <si>
    <t>ปรับปรุงโครงการอาหารเสริม(นม)</t>
  </si>
  <si>
    <t>ปรับปรุงรายการคืนเงินค่าใช้สอยปีเก่า</t>
  </si>
  <si>
    <t>ปรับปรุงรายการคืนเงินค่าตอบแทนปีเก่า</t>
  </si>
  <si>
    <r>
      <rPr>
        <u/>
        <sz val="14"/>
        <color theme="1"/>
        <rFont val="TH SarabunPSK"/>
        <family val="2"/>
      </rPr>
      <t>หัก</t>
    </r>
    <r>
      <rPr>
        <sz val="14"/>
        <color theme="1"/>
        <rFont val="TH SarabunPSK"/>
        <family val="2"/>
      </rPr>
      <t xml:space="preserve">  25 % ของรายรับจริงสูงกว่ารายจ่ายจริง</t>
    </r>
  </si>
  <si>
    <t>(5,985,000)</t>
  </si>
  <si>
    <t>(1,056,879.27)</t>
  </si>
  <si>
    <t>(1,323,945.70)</t>
  </si>
  <si>
    <t>(5,976,500)</t>
  </si>
  <si>
    <t>(1,610,025.33)</t>
  </si>
  <si>
    <t>และจะเบิกจ่ายในปีงบประมาณต่อไป  ตามรายละเอียดแนบท้ายหมายเหตุ 9</t>
  </si>
  <si>
    <t xml:space="preserve">             ทิศเหนือ         ติดกับเทศบาลเมืองชัยภูมิ          จังหวัดชัยภูมิ</t>
  </si>
  <si>
    <t xml:space="preserve">             ทิศเตะวันออก   ติดกับตำบลกุดตุ้ม           อำเภอเมือง      จังหวัดชัยูมิ</t>
  </si>
  <si>
    <t xml:space="preserve">             ทิศตะวันตก     ติดกับตำบลหนองนาแซง   อำเภอเมือง       จังหวัดชัยภูมิ</t>
  </si>
  <si>
    <t xml:space="preserve">             ทิศใต้            ติดกับตำบลหนองไผ่        อำเภอเมือง       จังหวัดชัยภูมิ</t>
  </si>
  <si>
    <t xml:space="preserve">อำเภอเมืองชัยภูมิ    จังหวัดชัยภูมิ      ตั้งอยู่ห่างจากที่ว่าการอำเภอเมืองชัยภูมิไปทางทิศตะวันออกเฉียงใต้ </t>
  </si>
  <si>
    <t>เป็นระยะทางประมาณ  13   กิโลเมตร    โดยมีอาณาเขตติดต่อกับพื้นที่ใกล้เคียง ดังนี้</t>
  </si>
  <si>
    <t>30,979.40 ไร่ และมีเขตปกครองครอบคลุม  จำนวน  12  หมู่บ้าน</t>
  </si>
  <si>
    <t xml:space="preserve">             องค์การบริหารส่วนตำบลบุ่งคล้า   มีพื้นที่ประมาณ   49.5663  ตารางกิโลเมตร หรือประมาณ</t>
  </si>
  <si>
    <t xml:space="preserve">          1) หมู่ที่ 1 บ้านขวาน้อย  2) หมู่ที่ 2 บ้านหนองฉิม 3) หมู่ที่ 3บ้านบุ่งคล้า 4) หมู่ที่ 4 บ้านกุดโง้ง</t>
  </si>
  <si>
    <t xml:space="preserve">          5) หมู่ที่ 5 บ้านสัมพันธ์   6) หมู่ที่ 6 บ้านหัวนา  7) หมู่ที่ 7 บ้านโนนแดง 8) หมู่ที่ 8 บ้านโนนหัวนา       </t>
  </si>
  <si>
    <t>องค์การบริหารส่วนตำบลบุ่งคล้า  ตั้งอยู่เลขที่ 9  หมู่ที่  8  บ้านโนนหัวนา  ตำบลบุ่งคล้า</t>
  </si>
  <si>
    <t xml:space="preserve">          9) หมู่ที่ 9 บ้านสัมพันธ์   10) หมู่ที่ 10 บ้านขวาน้อย   11) หมู่ที่ 11 บ้านบุ่งคล้า  12) หมู่ที่ 12</t>
  </si>
  <si>
    <t xml:space="preserve">          บ้านบุ่งคล้า</t>
  </si>
  <si>
    <t xml:space="preserve">          มีประชากรทั้งหมด   7,689  คน  ( ข้อมูล  ณ  วันที่  30  กันยายน  2561 )</t>
  </si>
  <si>
    <t xml:space="preserve">                                  ชาย   3,665   คน</t>
  </si>
  <si>
    <t xml:space="preserve">                                  หญิง   4,024  คน</t>
  </si>
  <si>
    <t>หมายเหตุ  8   เงินรับฝาก</t>
  </si>
  <si>
    <t>รักษาความสงบฯ</t>
  </si>
  <si>
    <t>รถบรรทุกขยะมูลฝอย</t>
  </si>
  <si>
    <t>รายละเอียดแนบท้ายหมายเหตุ  9   เงินสะสม</t>
  </si>
  <si>
    <t>ปรับปรุงถนน คสล. หมู่ที่ 1</t>
  </si>
  <si>
    <t>ก่อสร้างรางระบายน้ำ คสล. หมู่ที่ 2</t>
  </si>
  <si>
    <t>โครงการวางท่อระบายน้ำ คสล. หมู่ที่ 2</t>
  </si>
  <si>
    <t>ปรับปรุงถนน คสล. หมู่ที่ 2</t>
  </si>
  <si>
    <t>ก่อสร้างถนน คสล. หมู่ที่ 2</t>
  </si>
  <si>
    <t>ปรับปรุงถนน คสล. หมู่ที่ 3</t>
  </si>
  <si>
    <t>ก่อสร้างถนน คสล. หมู่ที่ 4</t>
  </si>
  <si>
    <t>ปรับปรุงถนน คสล. หมู่ที่ 4</t>
  </si>
  <si>
    <t>ปรับปรุงถนน คสล. หมู่ที่ 5</t>
  </si>
  <si>
    <t>วางท่อระบายน้ำ คสล. หมู่ที่ 5</t>
  </si>
  <si>
    <t>ก่อสร้างถนน คสล. หมู่ที่ 5</t>
  </si>
  <si>
    <t>ปรับปรุงถนน คสล. หมู่ที่ 6</t>
  </si>
  <si>
    <t>ก่อสร้างถนน คสล. หมู่ที่ 7</t>
  </si>
  <si>
    <t>ปรับปรุงถนน คสล. หมู่ที่ 7</t>
  </si>
  <si>
    <t>ขยายไหล่ทางพร้อมวางท่อระบายน้ำ ม.7</t>
  </si>
  <si>
    <t>ก่อสร้างถนน คสล. หมู่ที่ 8</t>
  </si>
  <si>
    <t>ก่อสร้างถนน คสล. หมู่ที่ 9</t>
  </si>
  <si>
    <t>ปรับปรุงถนน คสล. หมู่ที่ 9</t>
  </si>
  <si>
    <t>ก่อสร้างรางระบายน้ำ คสล. หมู่ที่ 10</t>
  </si>
  <si>
    <t>วางท่อระบายน้ำ หมู่ที่ 10</t>
  </si>
  <si>
    <t>ปรับปรุงถนน คสล. หมู่ที่ 10</t>
  </si>
  <si>
    <t>ปรับปรุงถนน คสล. หมู่ที่ 11</t>
  </si>
  <si>
    <t>ก่อสร้างถนน คสล. หมู่ที่ 12</t>
  </si>
  <si>
    <t>โครงการซ่อมแซมถนน คสล. ม.6 - ม. 9</t>
  </si>
  <si>
    <t>ปรับปรุงถนนAsphaltic concrete ม.1</t>
  </si>
  <si>
    <t>ปรับปรุงถนนดินลูกรัง หมู่ที่ 2</t>
  </si>
  <si>
    <t>ก่อสร้างถนน คสล. หมู่ที่ 3</t>
  </si>
  <si>
    <t>วางท่อระบายน้ำ คสล. หมู่ที่ 3</t>
  </si>
  <si>
    <t>ปรับปรุงถนนลูกรัง หมู่ที่ 4</t>
  </si>
  <si>
    <t>ก่อสร้างถนน คสล. หมู่ที่ 6</t>
  </si>
  <si>
    <t>ก่อสร้างรางระบายน้ำ คสล. หมู่ที่ 8</t>
  </si>
  <si>
    <t>ก่อสร้างรางระบายน้ำ คสล. หมู่ที่ 9</t>
  </si>
  <si>
    <t>ปรับปรุงถนนAsphaltic concrete ม.10</t>
  </si>
  <si>
    <t>ปรับปรุงถนนAsphaltic concrete ม.12</t>
  </si>
  <si>
    <t>หมายเหตุ  7    รายจ่ายค้างจ่าย</t>
  </si>
  <si>
    <t>หมายเหตุ  6  ลูกหนี้ค่าภาษี</t>
  </si>
  <si>
    <t>หมายเหตุ  9  เงินสะสม</t>
  </si>
  <si>
    <t xml:space="preserve">โครงการวิสาหกิจชุมชนบ้านขวาน้อย </t>
  </si>
  <si>
    <t>โครงการผลิตปุ๋ยชีวภาพอัดเม็ด</t>
  </si>
  <si>
    <t xml:space="preserve">โครงการเพาะเห็ดโคลนญี่ปุ่น </t>
  </si>
  <si>
    <t>โครงการเพาะเห็ดฟาง</t>
  </si>
  <si>
    <t>โครงการเลี้ยงปลานิลและปลาสวยงาม</t>
  </si>
  <si>
    <t xml:space="preserve">โครงการเลี้ยงหมูบ้านโนนแดง </t>
  </si>
  <si>
    <t xml:space="preserve">โครงการทุนหมุนเวียนเพื่อการเกษตร </t>
  </si>
  <si>
    <t>โครงการวิสาหกิจชุมชนแปรรูปผลิตภัณฑ์</t>
  </si>
  <si>
    <t>กลุ่มวิสาหกิจชุมชนแปรรูปผลิตภัณฑ์บ้านบุ่งคล้า</t>
  </si>
  <si>
    <t xml:space="preserve">กลุ่มวิสาหกิจชุมชนบ้านขวาน้อย </t>
  </si>
  <si>
    <t xml:space="preserve">กลุ่มเกษตรสัมพันธ์ </t>
  </si>
  <si>
    <t xml:space="preserve">กลุ่มแม่บ้านคุ้มหนองไผ่ </t>
  </si>
  <si>
    <t>โครงการกลุ่มเลี้ยงหมูบ้านโนนแดง</t>
  </si>
  <si>
    <t xml:space="preserve">โครงการกลุ่มทุนหมุนเวียนเพื่อการเกษตร </t>
  </si>
  <si>
    <t xml:space="preserve">กลุ่มรักษ์กสิกรรมบ้านขวาน้อย </t>
  </si>
  <si>
    <t xml:space="preserve">โครงการรักษ์กสิกรรมบ้านขวาน้อย </t>
  </si>
  <si>
    <t>องค์การบริหารส่วนตำบลบุ่งคล้า  อำเภอเมืองชัยภูมิ  จังหวัดชัยภูมิ</t>
  </si>
  <si>
    <t>เงินสะสม  1  ตุลาคม 2560</t>
  </si>
  <si>
    <t>เงินสะสม  30  กันยายน 2561</t>
  </si>
  <si>
    <t>เงินสะสม  30  กันยายน 2561 ประกอบด้วย</t>
  </si>
  <si>
    <t>1.  ลูกหนี้เงินสะสม</t>
  </si>
  <si>
    <t>2.  ลูกหนี้ค่าภาษี</t>
  </si>
  <si>
    <t>3.  เงินสะสมที่สามารถนำไปใช้ได้</t>
  </si>
  <si>
    <t>องค์การบริหารส่วนตำบลบุ่งคล้า อำเภอเมืองชัยภูมิ  จังหวัดชัยภูมิ</t>
  </si>
  <si>
    <t>องค์การบริหารส่วนตำบลบุ่งคล้า อำเภอเมืองชัยภูมิ จังหวัดชัยภูมิ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</si>
</sst>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name val="TH Niramit AS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color theme="1"/>
      <name val="TH SarabunPSK"/>
      <family val="2"/>
    </font>
    <font>
      <u val="singleAccounting"/>
      <sz val="14"/>
      <color theme="1"/>
      <name val="TH SarabunPSK"/>
      <family val="2"/>
    </font>
    <font>
      <i/>
      <u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3" xfId="1" applyFont="1" applyBorder="1"/>
    <xf numFmtId="43" fontId="3" fillId="0" borderId="3" xfId="1" applyFont="1" applyBorder="1"/>
    <xf numFmtId="43" fontId="3" fillId="0" borderId="0" xfId="1" applyFont="1" applyBorder="1"/>
    <xf numFmtId="0" fontId="3" fillId="0" borderId="0" xfId="0" applyFont="1" applyAlignment="1">
      <alignment horizontal="center" vertical="center"/>
    </xf>
    <xf numFmtId="43" fontId="3" fillId="0" borderId="1" xfId="1" applyFont="1" applyBorder="1"/>
    <xf numFmtId="43" fontId="3" fillId="0" borderId="4" xfId="1" applyFont="1" applyBorder="1"/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0" fontId="2" fillId="0" borderId="13" xfId="0" applyFont="1" applyBorder="1"/>
    <xf numFmtId="43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0" fontId="2" fillId="0" borderId="5" xfId="0" applyFont="1" applyBorder="1"/>
    <xf numFmtId="43" fontId="2" fillId="0" borderId="5" xfId="1" applyFont="1" applyBorder="1"/>
    <xf numFmtId="43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 wrapText="1" readingOrder="1"/>
    </xf>
    <xf numFmtId="0" fontId="6" fillId="0" borderId="0" xfId="0" applyNumberFormat="1" applyFont="1" applyFill="1" applyBorder="1" applyAlignment="1">
      <alignment wrapText="1" readingOrder="1"/>
    </xf>
    <xf numFmtId="43" fontId="6" fillId="0" borderId="0" xfId="1" applyFont="1" applyFill="1" applyBorder="1" applyAlignment="1">
      <alignment horizontal="right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top" wrapText="1"/>
    </xf>
    <xf numFmtId="43" fontId="6" fillId="0" borderId="4" xfId="1" applyFont="1" applyFill="1" applyBorder="1" applyAlignment="1">
      <alignment horizontal="right" wrapText="1" readingOrder="1"/>
    </xf>
    <xf numFmtId="43" fontId="7" fillId="0" borderId="3" xfId="1" applyFont="1" applyFill="1" applyBorder="1" applyAlignment="1">
      <alignment horizontal="right" wrapText="1" readingOrder="1"/>
    </xf>
    <xf numFmtId="43" fontId="6" fillId="0" borderId="17" xfId="1" applyFont="1" applyFill="1" applyBorder="1" applyAlignment="1">
      <alignment horizontal="right" wrapText="1" readingOrder="1"/>
    </xf>
    <xf numFmtId="43" fontId="6" fillId="0" borderId="17" xfId="1" applyFont="1" applyFill="1" applyBorder="1"/>
    <xf numFmtId="0" fontId="7" fillId="0" borderId="0" xfId="2" applyFont="1" applyFill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43" fontId="2" fillId="0" borderId="19" xfId="1" applyFont="1" applyBorder="1"/>
    <xf numFmtId="0" fontId="2" fillId="0" borderId="0" xfId="0" applyFont="1" applyAlignment="1">
      <alignment vertical="center" wrapText="1"/>
    </xf>
    <xf numFmtId="0" fontId="2" fillId="0" borderId="20" xfId="0" applyFont="1" applyBorder="1"/>
    <xf numFmtId="43" fontId="2" fillId="0" borderId="20" xfId="1" applyFont="1" applyBorder="1"/>
    <xf numFmtId="187" fontId="6" fillId="0" borderId="0" xfId="1" applyNumberFormat="1" applyFont="1" applyFill="1" applyBorder="1"/>
    <xf numFmtId="187" fontId="2" fillId="0" borderId="20" xfId="1" applyNumberFormat="1" applyFont="1" applyBorder="1"/>
    <xf numFmtId="187" fontId="2" fillId="0" borderId="19" xfId="1" applyNumberFormat="1" applyFont="1" applyBorder="1"/>
    <xf numFmtId="187" fontId="2" fillId="0" borderId="0" xfId="1" applyNumberFormat="1" applyFont="1"/>
    <xf numFmtId="187" fontId="7" fillId="0" borderId="0" xfId="1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/>
    <xf numFmtId="43" fontId="2" fillId="0" borderId="0" xfId="1" applyNumberFormat="1" applyFont="1"/>
    <xf numFmtId="43" fontId="2" fillId="0" borderId="18" xfId="1" applyNumberFormat="1" applyFont="1" applyBorder="1"/>
    <xf numFmtId="43" fontId="2" fillId="0" borderId="20" xfId="1" applyNumberFormat="1" applyFont="1" applyBorder="1"/>
    <xf numFmtId="43" fontId="2" fillId="0" borderId="19" xfId="1" applyNumberFormat="1" applyFont="1" applyBorder="1"/>
    <xf numFmtId="43" fontId="7" fillId="0" borderId="0" xfId="1" applyNumberFormat="1" applyFont="1" applyFill="1" applyBorder="1" applyAlignment="1">
      <alignment horizontal="center" vertical="center"/>
    </xf>
    <xf numFmtId="43" fontId="2" fillId="0" borderId="0" xfId="0" applyNumberFormat="1" applyFont="1"/>
    <xf numFmtId="12" fontId="2" fillId="0" borderId="18" xfId="0" applyNumberFormat="1" applyFont="1" applyBorder="1"/>
    <xf numFmtId="43" fontId="2" fillId="2" borderId="5" xfId="1" applyFont="1" applyFill="1" applyBorder="1"/>
    <xf numFmtId="43" fontId="3" fillId="2" borderId="5" xfId="1" applyFont="1" applyFill="1" applyBorder="1" applyAlignment="1">
      <alignment horizontal="center" vertical="center" wrapText="1"/>
    </xf>
    <xf numFmtId="0" fontId="9" fillId="0" borderId="0" xfId="0" applyFont="1"/>
    <xf numFmtId="43" fontId="9" fillId="0" borderId="0" xfId="1" applyFont="1"/>
    <xf numFmtId="0" fontId="3" fillId="2" borderId="5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0" fontId="3" fillId="2" borderId="5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 wrapText="1"/>
    </xf>
    <xf numFmtId="187" fontId="2" fillId="2" borderId="5" xfId="1" applyNumberFormat="1" applyFont="1" applyFill="1" applyBorder="1"/>
    <xf numFmtId="0" fontId="2" fillId="2" borderId="5" xfId="0" applyFont="1" applyFill="1" applyBorder="1" applyAlignment="1">
      <alignment horizontal="center"/>
    </xf>
    <xf numFmtId="187" fontId="2" fillId="2" borderId="16" xfId="1" applyNumberFormat="1" applyFont="1" applyFill="1" applyBorder="1"/>
    <xf numFmtId="0" fontId="2" fillId="2" borderId="16" xfId="0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center"/>
    </xf>
    <xf numFmtId="43" fontId="2" fillId="2" borderId="5" xfId="1" applyNumberFormat="1" applyFont="1" applyFill="1" applyBorder="1"/>
    <xf numFmtId="43" fontId="2" fillId="2" borderId="5" xfId="0" applyNumberFormat="1" applyFont="1" applyFill="1" applyBorder="1"/>
    <xf numFmtId="43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43" fontId="3" fillId="2" borderId="5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/>
    </xf>
    <xf numFmtId="12" fontId="2" fillId="0" borderId="5" xfId="0" applyNumberFormat="1" applyFont="1" applyBorder="1" applyAlignment="1">
      <alignment horizontal="center"/>
    </xf>
    <xf numFmtId="12" fontId="2" fillId="0" borderId="5" xfId="0" applyNumberFormat="1" applyFont="1" applyBorder="1"/>
    <xf numFmtId="43" fontId="2" fillId="0" borderId="5" xfId="0" applyNumberFormat="1" applyFont="1" applyBorder="1"/>
    <xf numFmtId="43" fontId="2" fillId="0" borderId="5" xfId="0" applyNumberFormat="1" applyFont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2" fontId="2" fillId="0" borderId="0" xfId="0" applyNumberFormat="1" applyFont="1" applyBorder="1"/>
    <xf numFmtId="43" fontId="2" fillId="0" borderId="0" xfId="0" applyNumberFormat="1" applyFont="1" applyBorder="1"/>
    <xf numFmtId="43" fontId="2" fillId="0" borderId="0" xfId="1" applyFont="1" applyAlignment="1">
      <alignment horizontal="center"/>
    </xf>
    <xf numFmtId="43" fontId="2" fillId="0" borderId="5" xfId="1" applyFont="1" applyBorder="1" applyAlignment="1">
      <alignment horizontal="center"/>
    </xf>
    <xf numFmtId="0" fontId="12" fillId="0" borderId="0" xfId="0" applyFont="1"/>
    <xf numFmtId="43" fontId="11" fillId="0" borderId="0" xfId="1" applyFont="1"/>
    <xf numFmtId="0" fontId="12" fillId="2" borderId="5" xfId="0" applyFont="1" applyFill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49" fontId="12" fillId="0" borderId="5" xfId="1" applyNumberFormat="1" applyFont="1" applyBorder="1" applyAlignment="1">
      <alignment horizontal="center" vertical="center"/>
    </xf>
    <xf numFmtId="0" fontId="12" fillId="0" borderId="12" xfId="0" applyFont="1" applyBorder="1"/>
    <xf numFmtId="49" fontId="12" fillId="0" borderId="15" xfId="1" applyNumberFormat="1" applyFont="1" applyBorder="1" applyAlignment="1">
      <alignment horizontal="center" vertical="center"/>
    </xf>
    <xf numFmtId="0" fontId="12" fillId="0" borderId="10" xfId="0" applyFont="1" applyBorder="1"/>
    <xf numFmtId="0" fontId="11" fillId="0" borderId="11" xfId="0" applyFont="1" applyBorder="1"/>
    <xf numFmtId="43" fontId="11" fillId="0" borderId="12" xfId="1" applyFont="1" applyBorder="1"/>
    <xf numFmtId="43" fontId="11" fillId="0" borderId="7" xfId="1" applyFont="1" applyBorder="1"/>
    <xf numFmtId="0" fontId="11" fillId="0" borderId="13" xfId="0" applyFont="1" applyBorder="1"/>
    <xf numFmtId="0" fontId="11" fillId="0" borderId="10" xfId="0" applyFont="1" applyBorder="1"/>
    <xf numFmtId="43" fontId="11" fillId="0" borderId="13" xfId="1" applyFont="1" applyBorder="1"/>
    <xf numFmtId="43" fontId="11" fillId="0" borderId="11" xfId="1" applyFont="1" applyBorder="1"/>
    <xf numFmtId="43" fontId="11" fillId="0" borderId="14" xfId="1" applyFont="1" applyBorder="1"/>
    <xf numFmtId="43" fontId="11" fillId="0" borderId="9" xfId="1" applyFont="1" applyBorder="1"/>
    <xf numFmtId="0" fontId="11" fillId="0" borderId="8" xfId="0" applyFont="1" applyBorder="1"/>
    <xf numFmtId="0" fontId="12" fillId="0" borderId="9" xfId="0" applyFont="1" applyBorder="1" applyAlignment="1">
      <alignment horizontal="center"/>
    </xf>
    <xf numFmtId="43" fontId="11" fillId="0" borderId="16" xfId="1" applyFont="1" applyBorder="1"/>
    <xf numFmtId="0" fontId="11" fillId="0" borderId="14" xfId="0" applyFont="1" applyBorder="1"/>
    <xf numFmtId="0" fontId="11" fillId="0" borderId="13" xfId="0" applyFont="1" applyBorder="1" applyAlignment="1">
      <alignment horizontal="left"/>
    </xf>
    <xf numFmtId="2" fontId="6" fillId="0" borderId="0" xfId="1" quotePrefix="1" applyNumberFormat="1" applyFont="1" applyFill="1" applyBorder="1" applyAlignment="1">
      <alignment horizontal="center" vertical="center"/>
    </xf>
    <xf numFmtId="43" fontId="2" fillId="2" borderId="16" xfId="1" applyNumberFormat="1" applyFont="1" applyFill="1" applyBorder="1"/>
    <xf numFmtId="0" fontId="3" fillId="3" borderId="0" xfId="0" applyFont="1" applyFill="1" applyBorder="1" applyAlignment="1">
      <alignment horizontal="center"/>
    </xf>
    <xf numFmtId="43" fontId="2" fillId="3" borderId="0" xfId="1" applyNumberFormat="1" applyFont="1" applyFill="1" applyBorder="1"/>
    <xf numFmtId="43" fontId="2" fillId="0" borderId="0" xfId="1" applyFont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43" fontId="6" fillId="0" borderId="0" xfId="1" quotePrefix="1" applyFont="1" applyFill="1" applyBorder="1" applyAlignment="1">
      <alignment horizontal="center" vertical="center" wrapText="1" readingOrder="1"/>
    </xf>
    <xf numFmtId="43" fontId="3" fillId="0" borderId="5" xfId="1" applyFont="1" applyBorder="1" applyAlignment="1">
      <alignment horizontal="center"/>
    </xf>
    <xf numFmtId="43" fontId="3" fillId="0" borderId="5" xfId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wrapText="1" readingOrder="1"/>
    </xf>
    <xf numFmtId="0" fontId="15" fillId="0" borderId="0" xfId="2" applyFont="1" applyFill="1" applyBorder="1"/>
    <xf numFmtId="0" fontId="16" fillId="0" borderId="0" xfId="2" applyFont="1" applyFill="1" applyBorder="1" applyAlignment="1"/>
    <xf numFmtId="0" fontId="16" fillId="0" borderId="0" xfId="2" applyFont="1" applyFill="1" applyBorder="1"/>
    <xf numFmtId="43" fontId="15" fillId="0" borderId="0" xfId="1" applyFont="1" applyFill="1" applyBorder="1"/>
    <xf numFmtId="43" fontId="16" fillId="0" borderId="0" xfId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17" xfId="0" applyFont="1" applyBorder="1"/>
    <xf numFmtId="43" fontId="9" fillId="0" borderId="6" xfId="1" applyFont="1" applyBorder="1"/>
    <xf numFmtId="43" fontId="9" fillId="0" borderId="0" xfId="1" applyFont="1" applyBorder="1"/>
    <xf numFmtId="43" fontId="9" fillId="0" borderId="7" xfId="1" applyFont="1" applyBorder="1"/>
    <xf numFmtId="43" fontId="9" fillId="0" borderId="11" xfId="1" applyFont="1" applyBorder="1"/>
    <xf numFmtId="0" fontId="9" fillId="0" borderId="10" xfId="0" applyFont="1" applyBorder="1"/>
    <xf numFmtId="0" fontId="9" fillId="0" borderId="0" xfId="0" applyFont="1" applyBorder="1"/>
    <xf numFmtId="43" fontId="9" fillId="0" borderId="10" xfId="1" applyFont="1" applyBorder="1"/>
    <xf numFmtId="43" fontId="18" fillId="0" borderId="10" xfId="1" quotePrefix="1" applyFont="1" applyBorder="1" applyAlignment="1">
      <alignment horizontal="right" vertical="center"/>
    </xf>
    <xf numFmtId="43" fontId="18" fillId="0" borderId="0" xfId="1" quotePrefix="1" applyFont="1" applyBorder="1"/>
    <xf numFmtId="0" fontId="10" fillId="0" borderId="10" xfId="0" applyFont="1" applyBorder="1"/>
    <xf numFmtId="43" fontId="18" fillId="0" borderId="0" xfId="1" quotePrefix="1" applyFont="1" applyBorder="1" applyAlignment="1">
      <alignment horizontal="right"/>
    </xf>
    <xf numFmtId="43" fontId="18" fillId="0" borderId="11" xfId="1" quotePrefix="1" applyFont="1" applyBorder="1" applyAlignment="1">
      <alignment horizontal="right"/>
    </xf>
    <xf numFmtId="0" fontId="9" fillId="0" borderId="8" xfId="0" applyFont="1" applyBorder="1"/>
    <xf numFmtId="0" fontId="9" fillId="0" borderId="2" xfId="0" applyFont="1" applyBorder="1"/>
    <xf numFmtId="43" fontId="9" fillId="0" borderId="8" xfId="1" applyFont="1" applyBorder="1"/>
    <xf numFmtId="43" fontId="9" fillId="0" borderId="2" xfId="1" applyFont="1" applyBorder="1"/>
    <xf numFmtId="43" fontId="9" fillId="3" borderId="1" xfId="1" applyFont="1" applyFill="1" applyBorder="1"/>
    <xf numFmtId="43" fontId="9" fillId="3" borderId="22" xfId="1" applyFont="1" applyFill="1" applyBorder="1"/>
    <xf numFmtId="49" fontId="8" fillId="0" borderId="0" xfId="1" applyNumberFormat="1" applyFont="1" applyAlignment="1">
      <alignment horizontal="center"/>
    </xf>
    <xf numFmtId="49" fontId="8" fillId="3" borderId="0" xfId="1" applyNumberFormat="1" applyFont="1" applyFill="1" applyAlignment="1">
      <alignment horizontal="center"/>
    </xf>
    <xf numFmtId="43" fontId="8" fillId="0" borderId="0" xfId="1" applyFont="1"/>
    <xf numFmtId="43" fontId="8" fillId="3" borderId="3" xfId="1" applyFont="1" applyFill="1" applyBorder="1"/>
    <xf numFmtId="43" fontId="9" fillId="3" borderId="0" xfId="1" applyFont="1" applyFill="1"/>
    <xf numFmtId="49" fontId="9" fillId="0" borderId="0" xfId="1" applyNumberFormat="1" applyFont="1" applyAlignment="1">
      <alignment horizontal="center"/>
    </xf>
    <xf numFmtId="49" fontId="9" fillId="3" borderId="0" xfId="1" applyNumberFormat="1" applyFont="1" applyFill="1" applyAlignment="1">
      <alignment horizontal="center"/>
    </xf>
    <xf numFmtId="0" fontId="19" fillId="0" borderId="0" xfId="0" applyFont="1"/>
    <xf numFmtId="43" fontId="2" fillId="0" borderId="20" xfId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7" fontId="2" fillId="0" borderId="23" xfId="1" applyNumberFormat="1" applyFont="1" applyBorder="1"/>
    <xf numFmtId="43" fontId="2" fillId="0" borderId="23" xfId="1" applyFont="1" applyBorder="1"/>
    <xf numFmtId="187" fontId="2" fillId="0" borderId="20" xfId="1" applyNumberFormat="1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11" fillId="0" borderId="0" xfId="0" applyFont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8" fillId="2" borderId="5" xfId="1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2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zoomScaleNormal="100" zoomScaleSheetLayoutView="100" workbookViewId="0">
      <selection activeCell="G4" sqref="G4"/>
    </sheetView>
  </sheetViews>
  <sheetFormatPr defaultRowHeight="24" x14ac:dyDescent="0.55000000000000004"/>
  <cols>
    <col min="1" max="1" width="4.5" style="1" customWidth="1"/>
    <col min="2" max="2" width="4" style="1" customWidth="1"/>
    <col min="3" max="3" width="26.75" style="1" bestFit="1" customWidth="1"/>
    <col min="4" max="4" width="5.5" style="1" customWidth="1"/>
    <col min="5" max="5" width="9" style="3"/>
    <col min="6" max="6" width="3.125" style="1" customWidth="1"/>
    <col min="7" max="7" width="15.625" style="4" customWidth="1"/>
    <col min="8" max="8" width="3.125" style="5" customWidth="1"/>
    <col min="9" max="9" width="15.625" style="4" customWidth="1"/>
    <col min="10" max="16384" width="9" style="1"/>
  </cols>
  <sheetData>
    <row r="1" spans="1:9" x14ac:dyDescent="0.55000000000000004">
      <c r="A1" s="168" t="s">
        <v>249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55000000000000004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3" spans="1:9" x14ac:dyDescent="0.55000000000000004">
      <c r="A3" s="168" t="s">
        <v>1</v>
      </c>
      <c r="B3" s="168"/>
      <c r="C3" s="168"/>
      <c r="D3" s="168"/>
      <c r="E3" s="168"/>
      <c r="F3" s="168"/>
      <c r="G3" s="168"/>
      <c r="H3" s="168"/>
      <c r="I3" s="168"/>
    </row>
    <row r="4" spans="1:9" x14ac:dyDescent="0.55000000000000004">
      <c r="A4" s="2"/>
      <c r="B4" s="2"/>
      <c r="C4" s="2"/>
      <c r="D4" s="2"/>
      <c r="E4" s="10" t="s">
        <v>11</v>
      </c>
      <c r="F4" s="2"/>
      <c r="G4" s="13" t="s">
        <v>64</v>
      </c>
      <c r="H4" s="14"/>
      <c r="I4" s="13" t="s">
        <v>95</v>
      </c>
    </row>
    <row r="5" spans="1:9" ht="24.75" thickBot="1" x14ac:dyDescent="0.6">
      <c r="A5" s="2" t="s">
        <v>2</v>
      </c>
      <c r="B5" s="2"/>
      <c r="E5" s="3">
        <v>2</v>
      </c>
      <c r="G5" s="11">
        <v>21412377.359999999</v>
      </c>
      <c r="H5" s="9"/>
      <c r="I5" s="11">
        <v>17050030</v>
      </c>
    </row>
    <row r="6" spans="1:9" ht="24.75" thickTop="1" x14ac:dyDescent="0.55000000000000004">
      <c r="A6" s="2" t="s">
        <v>3</v>
      </c>
      <c r="B6" s="2"/>
    </row>
    <row r="7" spans="1:9" x14ac:dyDescent="0.55000000000000004">
      <c r="A7" s="2"/>
      <c r="B7" s="2" t="s">
        <v>4</v>
      </c>
    </row>
    <row r="8" spans="1:9" x14ac:dyDescent="0.55000000000000004">
      <c r="C8" s="77" t="s">
        <v>5</v>
      </c>
      <c r="E8" s="3">
        <v>3</v>
      </c>
      <c r="G8" s="4">
        <v>37808364.549999997</v>
      </c>
      <c r="I8" s="4">
        <v>39474401.880000003</v>
      </c>
    </row>
    <row r="9" spans="1:9" x14ac:dyDescent="0.55000000000000004">
      <c r="C9" s="77" t="s">
        <v>7</v>
      </c>
      <c r="E9" s="3">
        <v>4</v>
      </c>
      <c r="G9" s="4">
        <v>582750</v>
      </c>
      <c r="I9" s="4">
        <v>652000</v>
      </c>
    </row>
    <row r="10" spans="1:9" x14ac:dyDescent="0.55000000000000004">
      <c r="C10" s="77" t="s">
        <v>6</v>
      </c>
      <c r="E10" s="3">
        <v>5</v>
      </c>
      <c r="G10" s="4">
        <v>1134700</v>
      </c>
      <c r="I10" s="4">
        <v>1134700</v>
      </c>
    </row>
    <row r="11" spans="1:9" x14ac:dyDescent="0.55000000000000004">
      <c r="C11" s="77" t="s">
        <v>113</v>
      </c>
      <c r="E11" s="3">
        <v>6</v>
      </c>
      <c r="G11" s="4">
        <v>47971.26</v>
      </c>
      <c r="I11" s="4">
        <v>47478.46</v>
      </c>
    </row>
    <row r="12" spans="1:9" x14ac:dyDescent="0.55000000000000004">
      <c r="C12" s="77"/>
    </row>
    <row r="13" spans="1:9" x14ac:dyDescent="0.55000000000000004">
      <c r="B13" s="2"/>
      <c r="C13" s="2" t="s">
        <v>8</v>
      </c>
      <c r="G13" s="12">
        <f>SUM(G8:G12)</f>
        <v>39573785.809999995</v>
      </c>
      <c r="H13" s="9"/>
      <c r="I13" s="12">
        <f>SUM(I8:I12)</f>
        <v>41308580.340000004</v>
      </c>
    </row>
    <row r="14" spans="1:9" ht="24.75" thickBot="1" x14ac:dyDescent="0.6">
      <c r="A14" s="2" t="s">
        <v>9</v>
      </c>
      <c r="B14" s="2"/>
      <c r="C14" s="2"/>
      <c r="G14" s="8">
        <v>39573785.810000002</v>
      </c>
      <c r="H14" s="9"/>
      <c r="I14" s="8">
        <f>I13</f>
        <v>41308580.340000004</v>
      </c>
    </row>
    <row r="15" spans="1:9" ht="24.75" thickTop="1" x14ac:dyDescent="0.55000000000000004">
      <c r="A15" s="2"/>
      <c r="B15" s="2"/>
      <c r="C15" s="2"/>
      <c r="G15" s="9"/>
      <c r="H15" s="9"/>
      <c r="I15" s="9"/>
    </row>
    <row r="16" spans="1:9" ht="24.75" thickBot="1" x14ac:dyDescent="0.6">
      <c r="A16" s="2" t="s">
        <v>104</v>
      </c>
      <c r="B16" s="2"/>
      <c r="E16" s="3">
        <v>2</v>
      </c>
      <c r="G16" s="11">
        <v>21412377.359999999</v>
      </c>
      <c r="H16" s="9"/>
      <c r="I16" s="11">
        <v>17050030</v>
      </c>
    </row>
    <row r="17" spans="1:9" ht="24.75" thickTop="1" x14ac:dyDescent="0.55000000000000004">
      <c r="A17" s="2" t="s">
        <v>13</v>
      </c>
      <c r="B17" s="2"/>
    </row>
    <row r="18" spans="1:9" x14ac:dyDescent="0.55000000000000004">
      <c r="A18" s="2"/>
      <c r="B18" s="2" t="s">
        <v>14</v>
      </c>
    </row>
    <row r="19" spans="1:9" x14ac:dyDescent="0.55000000000000004">
      <c r="C19" s="77" t="s">
        <v>15</v>
      </c>
      <c r="E19" s="3">
        <v>7</v>
      </c>
      <c r="G19" s="4">
        <v>0</v>
      </c>
      <c r="I19" s="4">
        <v>2384000</v>
      </c>
    </row>
    <row r="20" spans="1:9" x14ac:dyDescent="0.55000000000000004">
      <c r="C20" s="77" t="s">
        <v>16</v>
      </c>
      <c r="E20" s="3">
        <v>8</v>
      </c>
      <c r="G20" s="4">
        <v>4989693.38</v>
      </c>
      <c r="I20" s="4">
        <v>4926126.05</v>
      </c>
    </row>
    <row r="21" spans="1:9" x14ac:dyDescent="0.55000000000000004">
      <c r="C21" s="2" t="s">
        <v>17</v>
      </c>
      <c r="G21" s="12">
        <f>SUM(G19:G20)</f>
        <v>4989693.38</v>
      </c>
      <c r="H21" s="9"/>
      <c r="I21" s="12">
        <f>SUM(I19:I20)</f>
        <v>7310126.0499999998</v>
      </c>
    </row>
    <row r="22" spans="1:9" x14ac:dyDescent="0.55000000000000004">
      <c r="B22" s="2" t="s">
        <v>94</v>
      </c>
      <c r="G22" s="12">
        <v>4989693.38</v>
      </c>
      <c r="H22" s="9"/>
      <c r="I22" s="12">
        <v>7310126.0499999998</v>
      </c>
    </row>
    <row r="23" spans="1:9" x14ac:dyDescent="0.55000000000000004">
      <c r="A23" s="2" t="s">
        <v>18</v>
      </c>
    </row>
    <row r="24" spans="1:9" x14ac:dyDescent="0.55000000000000004">
      <c r="B24" s="77" t="s">
        <v>18</v>
      </c>
      <c r="C24" s="77"/>
      <c r="E24" s="3">
        <v>9</v>
      </c>
      <c r="G24" s="4">
        <v>15043136.800000001</v>
      </c>
      <c r="I24" s="4">
        <v>16100016.07</v>
      </c>
    </row>
    <row r="25" spans="1:9" x14ac:dyDescent="0.55000000000000004">
      <c r="B25" s="77" t="s">
        <v>19</v>
      </c>
      <c r="C25" s="77"/>
      <c r="G25" s="6">
        <v>19540955.629999999</v>
      </c>
      <c r="I25" s="6">
        <v>17898438.219999999</v>
      </c>
    </row>
    <row r="26" spans="1:9" x14ac:dyDescent="0.55000000000000004">
      <c r="A26" s="2"/>
      <c r="B26" s="2" t="s">
        <v>20</v>
      </c>
      <c r="G26" s="12">
        <f>SUM(G24:G25)</f>
        <v>34584092.43</v>
      </c>
      <c r="H26" s="9"/>
      <c r="I26" s="12">
        <f>SUM(I24:I25)</f>
        <v>33998454.289999999</v>
      </c>
    </row>
    <row r="27" spans="1:9" ht="24.75" thickBot="1" x14ac:dyDescent="0.6">
      <c r="A27" s="2" t="s">
        <v>21</v>
      </c>
      <c r="G27" s="8">
        <f>SUM(G22,G26)</f>
        <v>39573785.810000002</v>
      </c>
      <c r="H27" s="9"/>
      <c r="I27" s="8">
        <f>SUM(I22,I26)</f>
        <v>41308580.339999996</v>
      </c>
    </row>
    <row r="28" spans="1:9" ht="24.75" thickTop="1" x14ac:dyDescent="0.55000000000000004"/>
    <row r="29" spans="1:9" x14ac:dyDescent="0.55000000000000004">
      <c r="A29" s="2" t="s">
        <v>10</v>
      </c>
    </row>
    <row r="33" spans="1:9" x14ac:dyDescent="0.55000000000000004">
      <c r="A33" s="169" t="s">
        <v>114</v>
      </c>
      <c r="B33" s="169"/>
      <c r="C33" s="169"/>
      <c r="D33" s="169" t="s">
        <v>115</v>
      </c>
      <c r="E33" s="169"/>
      <c r="F33" s="169"/>
      <c r="G33" s="170" t="s">
        <v>116</v>
      </c>
      <c r="H33" s="170"/>
      <c r="I33" s="170"/>
    </row>
    <row r="34" spans="1:9" x14ac:dyDescent="0.55000000000000004">
      <c r="A34" s="167" t="s">
        <v>117</v>
      </c>
      <c r="B34" s="167"/>
      <c r="C34" s="167"/>
      <c r="D34" s="167"/>
      <c r="E34" s="167"/>
      <c r="F34" s="167"/>
      <c r="G34" s="167"/>
      <c r="H34" s="167"/>
      <c r="I34" s="167"/>
    </row>
  </sheetData>
  <mergeCells count="7">
    <mergeCell ref="A34:I34"/>
    <mergeCell ref="A1:I1"/>
    <mergeCell ref="A2:I2"/>
    <mergeCell ref="A3:I3"/>
    <mergeCell ref="A33:C33"/>
    <mergeCell ref="D33:F33"/>
    <mergeCell ref="G33:I33"/>
  </mergeCells>
  <pageMargins left="1.1811023622047245" right="0.78740157480314965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8"/>
  <sheetViews>
    <sheetView workbookViewId="0">
      <selection activeCell="D11" sqref="D11"/>
    </sheetView>
  </sheetViews>
  <sheetFormatPr defaultRowHeight="21.75" x14ac:dyDescent="0.5"/>
  <cols>
    <col min="1" max="1" width="6.375" style="63" customWidth="1"/>
    <col min="2" max="2" width="41.875" style="63" customWidth="1"/>
    <col min="3" max="3" width="12.625" style="64" customWidth="1"/>
    <col min="4" max="4" width="13" style="64" customWidth="1"/>
    <col min="5" max="5" width="13.75" style="64" customWidth="1"/>
    <col min="6" max="6" width="12.625" style="64" customWidth="1"/>
    <col min="7" max="7" width="13.375" style="64" customWidth="1"/>
    <col min="8" max="8" width="13.625" style="64" customWidth="1"/>
    <col min="9" max="16384" width="9" style="63"/>
  </cols>
  <sheetData>
    <row r="1" spans="1:11" s="129" customFormat="1" x14ac:dyDescent="0.5">
      <c r="A1" s="189" t="s">
        <v>256</v>
      </c>
      <c r="B1" s="189"/>
      <c r="C1" s="189"/>
      <c r="D1" s="189"/>
      <c r="E1" s="189"/>
      <c r="F1" s="189"/>
      <c r="G1" s="189"/>
      <c r="H1" s="189"/>
      <c r="I1" s="128"/>
      <c r="J1" s="128"/>
      <c r="K1" s="128"/>
    </row>
    <row r="2" spans="1:11" s="129" customFormat="1" x14ac:dyDescent="0.5">
      <c r="A2" s="189" t="s">
        <v>22</v>
      </c>
      <c r="B2" s="189"/>
      <c r="C2" s="189"/>
      <c r="D2" s="189"/>
      <c r="E2" s="189"/>
      <c r="F2" s="189"/>
      <c r="G2" s="189"/>
      <c r="H2" s="189"/>
      <c r="I2" s="128"/>
      <c r="J2" s="128"/>
      <c r="K2" s="128"/>
    </row>
    <row r="3" spans="1:11" s="129" customFormat="1" x14ac:dyDescent="0.5">
      <c r="A3" s="190" t="s">
        <v>23</v>
      </c>
      <c r="B3" s="190"/>
      <c r="C3" s="190"/>
      <c r="D3" s="190"/>
      <c r="E3" s="190"/>
      <c r="F3" s="190"/>
      <c r="G3" s="190"/>
      <c r="H3" s="190"/>
      <c r="I3" s="130"/>
      <c r="J3" s="130"/>
      <c r="K3" s="130"/>
    </row>
    <row r="4" spans="1:11" s="129" customFormat="1" x14ac:dyDescent="0.5">
      <c r="A4" s="131" t="s">
        <v>232</v>
      </c>
      <c r="C4" s="132"/>
      <c r="D4" s="132"/>
      <c r="E4" s="133"/>
      <c r="F4" s="132"/>
      <c r="G4" s="132"/>
      <c r="H4" s="133"/>
      <c r="I4" s="133"/>
      <c r="J4" s="133"/>
      <c r="K4" s="132"/>
    </row>
    <row r="5" spans="1:11" x14ac:dyDescent="0.5">
      <c r="C5" s="188" t="s">
        <v>85</v>
      </c>
      <c r="D5" s="188"/>
      <c r="E5" s="188"/>
      <c r="F5" s="188" t="s">
        <v>69</v>
      </c>
      <c r="G5" s="188"/>
      <c r="H5" s="188"/>
    </row>
    <row r="6" spans="1:11" x14ac:dyDescent="0.5">
      <c r="A6" s="134" t="s">
        <v>250</v>
      </c>
      <c r="B6" s="135"/>
      <c r="C6" s="136"/>
      <c r="D6" s="137"/>
      <c r="E6" s="138">
        <v>16100016.07</v>
      </c>
      <c r="F6" s="137"/>
      <c r="G6" s="137"/>
      <c r="H6" s="139">
        <v>17710041.399999999</v>
      </c>
    </row>
    <row r="7" spans="1:11" x14ac:dyDescent="0.5">
      <c r="A7" s="140"/>
      <c r="B7" s="141" t="s">
        <v>79</v>
      </c>
      <c r="C7" s="142">
        <v>6570069.6399999997</v>
      </c>
      <c r="D7" s="137"/>
      <c r="E7" s="139"/>
      <c r="F7" s="137">
        <v>5295782.79</v>
      </c>
      <c r="G7" s="137"/>
      <c r="H7" s="139"/>
    </row>
    <row r="8" spans="1:11" x14ac:dyDescent="0.5">
      <c r="A8" s="140"/>
      <c r="B8" s="141" t="s">
        <v>169</v>
      </c>
      <c r="C8" s="142"/>
      <c r="D8" s="137"/>
      <c r="E8" s="139"/>
      <c r="F8" s="137"/>
      <c r="G8" s="137"/>
      <c r="H8" s="139"/>
    </row>
    <row r="9" spans="1:11" ht="24" x14ac:dyDescent="0.65">
      <c r="A9" s="140"/>
      <c r="B9" s="141" t="s">
        <v>80</v>
      </c>
      <c r="C9" s="143" t="s">
        <v>161</v>
      </c>
      <c r="D9" s="137"/>
      <c r="E9" s="139"/>
      <c r="F9" s="144" t="s">
        <v>172</v>
      </c>
      <c r="G9" s="137"/>
      <c r="H9" s="139"/>
    </row>
    <row r="10" spans="1:11" x14ac:dyDescent="0.5">
      <c r="A10" s="145" t="s">
        <v>81</v>
      </c>
      <c r="B10" s="141" t="s">
        <v>82</v>
      </c>
      <c r="C10" s="142"/>
      <c r="D10" s="137">
        <v>4927552.2300000004</v>
      </c>
      <c r="E10" s="139"/>
      <c r="F10" s="137"/>
      <c r="G10" s="137">
        <v>3971837.09</v>
      </c>
      <c r="H10" s="139"/>
    </row>
    <row r="11" spans="1:11" x14ac:dyDescent="0.5">
      <c r="A11" s="145"/>
      <c r="B11" s="141" t="s">
        <v>15</v>
      </c>
      <c r="C11" s="142"/>
      <c r="D11" s="137">
        <v>0</v>
      </c>
      <c r="E11" s="139"/>
      <c r="F11" s="137"/>
      <c r="G11" s="137">
        <v>301618</v>
      </c>
      <c r="H11" s="139"/>
    </row>
    <row r="12" spans="1:11" x14ac:dyDescent="0.5">
      <c r="A12" s="145"/>
      <c r="B12" s="141" t="s">
        <v>162</v>
      </c>
      <c r="C12" s="142"/>
      <c r="D12" s="137">
        <v>500</v>
      </c>
      <c r="E12" s="139"/>
      <c r="F12" s="137"/>
      <c r="G12" s="137">
        <v>0</v>
      </c>
      <c r="H12" s="139"/>
    </row>
    <row r="13" spans="1:11" x14ac:dyDescent="0.5">
      <c r="A13" s="145"/>
      <c r="B13" s="141" t="s">
        <v>163</v>
      </c>
      <c r="C13" s="142"/>
      <c r="D13" s="137">
        <v>68.5</v>
      </c>
      <c r="E13" s="139"/>
      <c r="F13" s="137"/>
      <c r="G13" s="137">
        <v>0</v>
      </c>
      <c r="H13" s="139"/>
    </row>
    <row r="14" spans="1:11" x14ac:dyDescent="0.5">
      <c r="A14" s="145"/>
      <c r="B14" s="141" t="s">
        <v>164</v>
      </c>
      <c r="C14" s="142"/>
      <c r="D14" s="137"/>
      <c r="E14" s="139"/>
      <c r="F14" s="137"/>
      <c r="G14" s="137">
        <v>77703.37</v>
      </c>
      <c r="H14" s="139"/>
    </row>
    <row r="15" spans="1:11" x14ac:dyDescent="0.5">
      <c r="A15" s="145"/>
      <c r="B15" s="141" t="s">
        <v>165</v>
      </c>
      <c r="C15" s="142"/>
      <c r="D15" s="137"/>
      <c r="E15" s="139"/>
      <c r="F15" s="137"/>
      <c r="G15" s="137">
        <v>2209.69</v>
      </c>
      <c r="H15" s="139"/>
    </row>
    <row r="16" spans="1:11" x14ac:dyDescent="0.5">
      <c r="A16" s="140"/>
      <c r="B16" s="141" t="s">
        <v>166</v>
      </c>
      <c r="C16" s="142"/>
      <c r="D16" s="137">
        <v>0</v>
      </c>
      <c r="E16" s="139"/>
      <c r="F16" s="137"/>
      <c r="G16" s="137">
        <v>12.52</v>
      </c>
      <c r="H16" s="139"/>
    </row>
    <row r="17" spans="1:8" x14ac:dyDescent="0.5">
      <c r="A17" s="140"/>
      <c r="B17" s="141" t="s">
        <v>167</v>
      </c>
      <c r="C17" s="142"/>
      <c r="D17" s="137"/>
      <c r="E17" s="139"/>
      <c r="F17" s="137"/>
      <c r="G17" s="137">
        <v>9344</v>
      </c>
      <c r="H17" s="139"/>
    </row>
    <row r="18" spans="1:8" x14ac:dyDescent="0.5">
      <c r="A18" s="140"/>
      <c r="B18" s="141" t="s">
        <v>168</v>
      </c>
      <c r="C18" s="142"/>
      <c r="D18" s="137"/>
      <c r="E18" s="139"/>
      <c r="F18" s="137"/>
      <c r="G18" s="137">
        <v>3750</v>
      </c>
      <c r="H18" s="139"/>
    </row>
    <row r="19" spans="1:8" ht="24" x14ac:dyDescent="0.65">
      <c r="A19" s="145" t="s">
        <v>83</v>
      </c>
      <c r="B19" s="141" t="s">
        <v>84</v>
      </c>
      <c r="C19" s="142"/>
      <c r="D19" s="146" t="s">
        <v>170</v>
      </c>
      <c r="E19" s="147" t="s">
        <v>171</v>
      </c>
      <c r="F19" s="137"/>
      <c r="G19" s="146" t="s">
        <v>173</v>
      </c>
      <c r="H19" s="147" t="s">
        <v>174</v>
      </c>
    </row>
    <row r="20" spans="1:8" ht="22.5" thickBot="1" x14ac:dyDescent="0.55000000000000004">
      <c r="A20" s="148" t="s">
        <v>251</v>
      </c>
      <c r="B20" s="149"/>
      <c r="C20" s="150"/>
      <c r="D20" s="151"/>
      <c r="E20" s="152">
        <v>15043136.800000001</v>
      </c>
      <c r="F20" s="150"/>
      <c r="G20" s="151"/>
      <c r="H20" s="153">
        <v>16100016.07</v>
      </c>
    </row>
    <row r="21" spans="1:8" ht="22.5" thickTop="1" x14ac:dyDescent="0.5">
      <c r="A21" s="63" t="s">
        <v>252</v>
      </c>
      <c r="D21" s="154"/>
      <c r="E21" s="155" t="s">
        <v>85</v>
      </c>
      <c r="G21" s="155" t="s">
        <v>69</v>
      </c>
    </row>
    <row r="22" spans="1:8" x14ac:dyDescent="0.5">
      <c r="B22" s="63" t="s">
        <v>253</v>
      </c>
      <c r="E22" s="64">
        <v>0</v>
      </c>
      <c r="G22" s="64">
        <v>0</v>
      </c>
    </row>
    <row r="23" spans="1:8" x14ac:dyDescent="0.5">
      <c r="B23" s="63" t="s">
        <v>254</v>
      </c>
      <c r="E23" s="64">
        <v>47971.26</v>
      </c>
      <c r="G23" s="64">
        <v>47478.46</v>
      </c>
      <c r="H23" s="63"/>
    </row>
    <row r="24" spans="1:8" x14ac:dyDescent="0.5">
      <c r="B24" s="63" t="s">
        <v>255</v>
      </c>
      <c r="E24" s="151">
        <v>14995165.539999999</v>
      </c>
      <c r="G24" s="151">
        <v>16052537.609999999</v>
      </c>
      <c r="H24" s="63"/>
    </row>
    <row r="25" spans="1:8" ht="22.5" thickBot="1" x14ac:dyDescent="0.55000000000000004">
      <c r="D25" s="156"/>
      <c r="E25" s="157">
        <f>SUM(E23:E24)</f>
        <v>15043136.799999999</v>
      </c>
      <c r="F25" s="158"/>
      <c r="G25" s="157">
        <f>SUM(G22:G24)</f>
        <v>16100016.07</v>
      </c>
      <c r="H25" s="63"/>
    </row>
    <row r="26" spans="1:8" ht="22.5" thickTop="1" x14ac:dyDescent="0.5">
      <c r="D26" s="159"/>
      <c r="E26" s="160" t="s">
        <v>85</v>
      </c>
      <c r="F26" s="158"/>
      <c r="G26" s="160" t="s">
        <v>69</v>
      </c>
      <c r="H26" s="63"/>
    </row>
    <row r="27" spans="1:8" x14ac:dyDescent="0.5">
      <c r="A27" s="63" t="s">
        <v>86</v>
      </c>
      <c r="E27" s="64">
        <v>2984000</v>
      </c>
      <c r="H27" s="63"/>
    </row>
    <row r="28" spans="1:8" x14ac:dyDescent="0.5">
      <c r="A28" s="161" t="s">
        <v>175</v>
      </c>
      <c r="H28" s="63"/>
    </row>
    <row r="29" spans="1:8" x14ac:dyDescent="0.5">
      <c r="H29" s="63"/>
    </row>
    <row r="30" spans="1:8" x14ac:dyDescent="0.5">
      <c r="H30" s="63"/>
    </row>
    <row r="31" spans="1:8" x14ac:dyDescent="0.5">
      <c r="H31" s="63"/>
    </row>
    <row r="32" spans="1:8" x14ac:dyDescent="0.5">
      <c r="H32" s="63"/>
    </row>
    <row r="33" spans="8:8" x14ac:dyDescent="0.5">
      <c r="H33" s="63"/>
    </row>
    <row r="34" spans="8:8" x14ac:dyDescent="0.5">
      <c r="H34" s="63"/>
    </row>
    <row r="35" spans="8:8" x14ac:dyDescent="0.5">
      <c r="H35" s="63"/>
    </row>
    <row r="36" spans="8:8" x14ac:dyDescent="0.5">
      <c r="H36" s="63"/>
    </row>
    <row r="37" spans="8:8" x14ac:dyDescent="0.5">
      <c r="H37" s="63"/>
    </row>
    <row r="38" spans="8:8" x14ac:dyDescent="0.5">
      <c r="H38" s="63"/>
    </row>
  </sheetData>
  <mergeCells count="5">
    <mergeCell ref="C5:E5"/>
    <mergeCell ref="F5:H5"/>
    <mergeCell ref="A1:H1"/>
    <mergeCell ref="A2:H2"/>
    <mergeCell ref="A3:H3"/>
  </mergeCells>
  <printOptions horizontalCentered="1"/>
  <pageMargins left="1.1811023622047245" right="0.78740157480314965" top="0.19685039370078741" bottom="0" header="0.31496062992125984" footer="0.19685039370078741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67"/>
  <sheetViews>
    <sheetView tabSelected="1" workbookViewId="0">
      <selection activeCell="D26" sqref="D26"/>
    </sheetView>
  </sheetViews>
  <sheetFormatPr defaultRowHeight="24" x14ac:dyDescent="0.55000000000000004"/>
  <cols>
    <col min="1" max="1" width="15.875" style="1" customWidth="1"/>
    <col min="2" max="2" width="14.75" style="1" customWidth="1"/>
    <col min="3" max="3" width="29.625" style="1" customWidth="1"/>
    <col min="4" max="8" width="13.625" style="59" customWidth="1"/>
    <col min="9" max="16384" width="9" style="1"/>
  </cols>
  <sheetData>
    <row r="1" spans="1:11" s="17" customFormat="1" ht="24" customHeight="1" x14ac:dyDescent="0.55000000000000004">
      <c r="A1" s="182" t="s">
        <v>157</v>
      </c>
      <c r="B1" s="182"/>
      <c r="C1" s="182"/>
      <c r="D1" s="182"/>
      <c r="E1" s="182"/>
      <c r="F1" s="182"/>
      <c r="G1" s="182"/>
      <c r="H1" s="182"/>
      <c r="I1" s="20"/>
      <c r="J1" s="20"/>
      <c r="K1" s="20"/>
    </row>
    <row r="2" spans="1:11" s="17" customFormat="1" ht="24" customHeight="1" x14ac:dyDescent="0.55000000000000004">
      <c r="A2" s="182" t="s">
        <v>22</v>
      </c>
      <c r="B2" s="182"/>
      <c r="C2" s="182"/>
      <c r="D2" s="182"/>
      <c r="E2" s="182"/>
      <c r="F2" s="182"/>
      <c r="G2" s="182"/>
      <c r="H2" s="182"/>
      <c r="I2" s="20"/>
      <c r="J2" s="20"/>
      <c r="K2" s="20"/>
    </row>
    <row r="3" spans="1:11" s="17" customFormat="1" x14ac:dyDescent="0.55000000000000004">
      <c r="A3" s="180" t="s">
        <v>23</v>
      </c>
      <c r="B3" s="180"/>
      <c r="C3" s="180"/>
      <c r="D3" s="180"/>
      <c r="E3" s="180"/>
      <c r="F3" s="180"/>
      <c r="G3" s="180"/>
      <c r="H3" s="180"/>
      <c r="I3" s="21"/>
      <c r="J3" s="21"/>
      <c r="K3" s="21"/>
    </row>
    <row r="4" spans="1:11" s="17" customFormat="1" x14ac:dyDescent="0.55000000000000004">
      <c r="A4" s="18" t="s">
        <v>195</v>
      </c>
      <c r="C4" s="16"/>
      <c r="D4" s="53"/>
      <c r="E4" s="58"/>
      <c r="F4" s="53"/>
      <c r="G4" s="53"/>
      <c r="H4" s="58"/>
      <c r="I4" s="24"/>
      <c r="J4" s="24"/>
      <c r="K4" s="16"/>
    </row>
    <row r="5" spans="1:11" x14ac:dyDescent="0.55000000000000004">
      <c r="A5" s="2" t="s">
        <v>64</v>
      </c>
    </row>
    <row r="6" spans="1:11" ht="48" x14ac:dyDescent="0.55000000000000004">
      <c r="A6" s="81" t="s">
        <v>77</v>
      </c>
      <c r="B6" s="81" t="s">
        <v>78</v>
      </c>
      <c r="C6" s="81" t="s">
        <v>68</v>
      </c>
      <c r="D6" s="76" t="s">
        <v>87</v>
      </c>
      <c r="E6" s="83" t="s">
        <v>88</v>
      </c>
      <c r="F6" s="83" t="s">
        <v>89</v>
      </c>
      <c r="G6" s="83" t="s">
        <v>90</v>
      </c>
      <c r="H6" s="83" t="s">
        <v>91</v>
      </c>
    </row>
    <row r="7" spans="1:11" x14ac:dyDescent="0.55000000000000004">
      <c r="A7" s="84" t="s">
        <v>93</v>
      </c>
      <c r="B7" s="84" t="s">
        <v>102</v>
      </c>
      <c r="C7" s="85" t="s">
        <v>196</v>
      </c>
      <c r="D7" s="86">
        <v>499000</v>
      </c>
      <c r="E7" s="86">
        <v>498500</v>
      </c>
      <c r="F7" s="86">
        <v>498500</v>
      </c>
      <c r="G7" s="87">
        <v>500</v>
      </c>
      <c r="H7" s="87" t="s">
        <v>103</v>
      </c>
    </row>
    <row r="8" spans="1:11" x14ac:dyDescent="0.55000000000000004">
      <c r="A8" s="84" t="s">
        <v>93</v>
      </c>
      <c r="B8" s="84" t="s">
        <v>102</v>
      </c>
      <c r="C8" s="85" t="s">
        <v>197</v>
      </c>
      <c r="D8" s="86">
        <v>177000</v>
      </c>
      <c r="E8" s="86">
        <v>177000</v>
      </c>
      <c r="F8" s="86">
        <v>177000</v>
      </c>
      <c r="G8" s="87" t="s">
        <v>103</v>
      </c>
      <c r="H8" s="87" t="s">
        <v>103</v>
      </c>
    </row>
    <row r="9" spans="1:11" x14ac:dyDescent="0.55000000000000004">
      <c r="A9" s="84" t="s">
        <v>93</v>
      </c>
      <c r="B9" s="84" t="s">
        <v>102</v>
      </c>
      <c r="C9" s="85" t="s">
        <v>198</v>
      </c>
      <c r="D9" s="86">
        <v>102000</v>
      </c>
      <c r="E9" s="86">
        <v>102000</v>
      </c>
      <c r="F9" s="86">
        <v>102000</v>
      </c>
      <c r="G9" s="87" t="s">
        <v>103</v>
      </c>
      <c r="H9" s="87" t="s">
        <v>103</v>
      </c>
    </row>
    <row r="10" spans="1:11" x14ac:dyDescent="0.55000000000000004">
      <c r="A10" s="84" t="s">
        <v>93</v>
      </c>
      <c r="B10" s="84" t="s">
        <v>102</v>
      </c>
      <c r="C10" s="85" t="s">
        <v>199</v>
      </c>
      <c r="D10" s="86">
        <v>131000</v>
      </c>
      <c r="E10" s="86">
        <v>131000</v>
      </c>
      <c r="F10" s="86">
        <v>131000</v>
      </c>
      <c r="G10" s="87" t="s">
        <v>103</v>
      </c>
      <c r="H10" s="87" t="s">
        <v>103</v>
      </c>
    </row>
    <row r="11" spans="1:11" x14ac:dyDescent="0.55000000000000004">
      <c r="A11" s="84" t="s">
        <v>93</v>
      </c>
      <c r="B11" s="84" t="s">
        <v>102</v>
      </c>
      <c r="C11" s="85" t="s">
        <v>200</v>
      </c>
      <c r="D11" s="86">
        <v>88000</v>
      </c>
      <c r="E11" s="87">
        <v>88000</v>
      </c>
      <c r="F11" s="87">
        <v>88000</v>
      </c>
      <c r="G11" s="87" t="s">
        <v>103</v>
      </c>
      <c r="H11" s="87" t="s">
        <v>103</v>
      </c>
    </row>
    <row r="12" spans="1:11" x14ac:dyDescent="0.55000000000000004">
      <c r="A12" s="84" t="s">
        <v>93</v>
      </c>
      <c r="B12" s="84" t="s">
        <v>102</v>
      </c>
      <c r="C12" s="85" t="s">
        <v>201</v>
      </c>
      <c r="D12" s="86">
        <v>202000</v>
      </c>
      <c r="E12" s="87">
        <v>201500</v>
      </c>
      <c r="F12" s="87">
        <v>201500</v>
      </c>
      <c r="G12" s="87">
        <v>500</v>
      </c>
      <c r="H12" s="87" t="s">
        <v>103</v>
      </c>
    </row>
    <row r="13" spans="1:11" x14ac:dyDescent="0.55000000000000004">
      <c r="A13" s="84" t="s">
        <v>93</v>
      </c>
      <c r="B13" s="84" t="s">
        <v>102</v>
      </c>
      <c r="C13" s="85" t="s">
        <v>201</v>
      </c>
      <c r="D13" s="86">
        <v>298000</v>
      </c>
      <c r="E13" s="87">
        <v>297500</v>
      </c>
      <c r="F13" s="87">
        <v>297500</v>
      </c>
      <c r="G13" s="87">
        <v>500</v>
      </c>
      <c r="H13" s="87" t="s">
        <v>103</v>
      </c>
    </row>
    <row r="14" spans="1:11" x14ac:dyDescent="0.55000000000000004">
      <c r="A14" s="84" t="s">
        <v>93</v>
      </c>
      <c r="B14" s="84" t="s">
        <v>102</v>
      </c>
      <c r="C14" s="85" t="s">
        <v>202</v>
      </c>
      <c r="D14" s="86">
        <v>76000</v>
      </c>
      <c r="E14" s="86">
        <v>75500</v>
      </c>
      <c r="F14" s="86">
        <v>75500</v>
      </c>
      <c r="G14" s="87">
        <v>500</v>
      </c>
      <c r="H14" s="87" t="s">
        <v>103</v>
      </c>
    </row>
    <row r="15" spans="1:11" x14ac:dyDescent="0.55000000000000004">
      <c r="A15" s="84" t="s">
        <v>93</v>
      </c>
      <c r="B15" s="84" t="s">
        <v>102</v>
      </c>
      <c r="C15" s="85" t="s">
        <v>202</v>
      </c>
      <c r="D15" s="86">
        <v>170000</v>
      </c>
      <c r="E15" s="87">
        <v>169500</v>
      </c>
      <c r="F15" s="87">
        <v>169500</v>
      </c>
      <c r="G15" s="87">
        <v>500</v>
      </c>
      <c r="H15" s="87" t="s">
        <v>103</v>
      </c>
    </row>
    <row r="16" spans="1:11" x14ac:dyDescent="0.55000000000000004">
      <c r="A16" s="84" t="s">
        <v>93</v>
      </c>
      <c r="B16" s="84" t="s">
        <v>102</v>
      </c>
      <c r="C16" s="85" t="s">
        <v>203</v>
      </c>
      <c r="D16" s="86">
        <v>253000</v>
      </c>
      <c r="E16" s="87">
        <v>252000</v>
      </c>
      <c r="F16" s="87">
        <v>252000</v>
      </c>
      <c r="G16" s="87">
        <v>1000</v>
      </c>
      <c r="H16" s="87" t="s">
        <v>103</v>
      </c>
    </row>
    <row r="17" spans="1:8" x14ac:dyDescent="0.55000000000000004">
      <c r="A17" s="84" t="s">
        <v>93</v>
      </c>
      <c r="B17" s="84" t="s">
        <v>102</v>
      </c>
      <c r="C17" s="85" t="s">
        <v>204</v>
      </c>
      <c r="D17" s="86">
        <v>119000</v>
      </c>
      <c r="E17" s="87">
        <v>119000</v>
      </c>
      <c r="F17" s="87">
        <v>119000</v>
      </c>
      <c r="G17" s="87" t="s">
        <v>103</v>
      </c>
      <c r="H17" s="87" t="s">
        <v>103</v>
      </c>
    </row>
    <row r="18" spans="1:8" x14ac:dyDescent="0.55000000000000004">
      <c r="A18" s="84" t="s">
        <v>93</v>
      </c>
      <c r="B18" s="84" t="s">
        <v>102</v>
      </c>
      <c r="C18" s="85" t="s">
        <v>205</v>
      </c>
      <c r="D18" s="86">
        <v>124000</v>
      </c>
      <c r="E18" s="87">
        <v>124000</v>
      </c>
      <c r="F18" s="87">
        <v>124000</v>
      </c>
      <c r="G18" s="87" t="s">
        <v>103</v>
      </c>
      <c r="H18" s="87" t="s">
        <v>103</v>
      </c>
    </row>
    <row r="19" spans="1:8" x14ac:dyDescent="0.55000000000000004">
      <c r="A19" s="84" t="s">
        <v>93</v>
      </c>
      <c r="B19" s="84" t="s">
        <v>102</v>
      </c>
      <c r="C19" s="85" t="s">
        <v>206</v>
      </c>
      <c r="D19" s="86">
        <v>255000</v>
      </c>
      <c r="E19" s="87">
        <v>255000</v>
      </c>
      <c r="F19" s="87">
        <v>255000</v>
      </c>
      <c r="G19" s="87" t="s">
        <v>103</v>
      </c>
      <c r="H19" s="87" t="s">
        <v>103</v>
      </c>
    </row>
    <row r="20" spans="1:8" x14ac:dyDescent="0.55000000000000004">
      <c r="A20" s="84" t="s">
        <v>93</v>
      </c>
      <c r="B20" s="84" t="s">
        <v>102</v>
      </c>
      <c r="C20" s="85" t="s">
        <v>207</v>
      </c>
      <c r="D20" s="86">
        <v>170000</v>
      </c>
      <c r="E20" s="87">
        <v>169500</v>
      </c>
      <c r="F20" s="87">
        <v>169500</v>
      </c>
      <c r="G20" s="87">
        <v>500</v>
      </c>
      <c r="H20" s="87" t="s">
        <v>103</v>
      </c>
    </row>
    <row r="21" spans="1:8" x14ac:dyDescent="0.55000000000000004">
      <c r="A21" s="84" t="s">
        <v>93</v>
      </c>
      <c r="B21" s="84" t="s">
        <v>102</v>
      </c>
      <c r="C21" s="85" t="s">
        <v>207</v>
      </c>
      <c r="D21" s="86">
        <v>330000</v>
      </c>
      <c r="E21" s="87">
        <v>330000</v>
      </c>
      <c r="F21" s="87">
        <v>330000</v>
      </c>
      <c r="G21" s="87" t="s">
        <v>103</v>
      </c>
      <c r="H21" s="87" t="s">
        <v>103</v>
      </c>
    </row>
    <row r="22" spans="1:8" x14ac:dyDescent="0.55000000000000004">
      <c r="A22" s="84" t="s">
        <v>93</v>
      </c>
      <c r="B22" s="84" t="s">
        <v>102</v>
      </c>
      <c r="C22" s="85" t="s">
        <v>208</v>
      </c>
      <c r="D22" s="86">
        <v>285000</v>
      </c>
      <c r="E22" s="86">
        <v>285000</v>
      </c>
      <c r="F22" s="86">
        <v>285000</v>
      </c>
      <c r="G22" s="87" t="s">
        <v>103</v>
      </c>
      <c r="H22" s="87" t="s">
        <v>103</v>
      </c>
    </row>
    <row r="23" spans="1:8" x14ac:dyDescent="0.55000000000000004">
      <c r="A23" s="88"/>
      <c r="B23" s="88"/>
      <c r="C23" s="89">
        <v>2</v>
      </c>
      <c r="D23" s="90"/>
      <c r="E23" s="90"/>
      <c r="F23" s="90"/>
      <c r="G23" s="90"/>
      <c r="H23" s="90"/>
    </row>
    <row r="24" spans="1:8" x14ac:dyDescent="0.55000000000000004">
      <c r="A24" s="84" t="s">
        <v>93</v>
      </c>
      <c r="B24" s="84" t="s">
        <v>102</v>
      </c>
      <c r="C24" s="85" t="s">
        <v>209</v>
      </c>
      <c r="D24" s="86">
        <v>147000</v>
      </c>
      <c r="E24" s="87">
        <v>147000</v>
      </c>
      <c r="F24" s="87">
        <v>147000</v>
      </c>
      <c r="G24" s="87" t="s">
        <v>103</v>
      </c>
      <c r="H24" s="87" t="s">
        <v>103</v>
      </c>
    </row>
    <row r="25" spans="1:8" x14ac:dyDescent="0.55000000000000004">
      <c r="A25" s="84" t="s">
        <v>93</v>
      </c>
      <c r="B25" s="84" t="s">
        <v>102</v>
      </c>
      <c r="C25" s="85" t="s">
        <v>210</v>
      </c>
      <c r="D25" s="86">
        <v>68000</v>
      </c>
      <c r="E25" s="86">
        <v>68000</v>
      </c>
      <c r="F25" s="86">
        <v>68000</v>
      </c>
      <c r="G25" s="87" t="s">
        <v>103</v>
      </c>
      <c r="H25" s="87" t="s">
        <v>103</v>
      </c>
    </row>
    <row r="26" spans="1:8" x14ac:dyDescent="0.55000000000000004">
      <c r="A26" s="84" t="s">
        <v>93</v>
      </c>
      <c r="B26" s="84" t="s">
        <v>102</v>
      </c>
      <c r="C26" s="85" t="s">
        <v>211</v>
      </c>
      <c r="D26" s="86">
        <v>498000</v>
      </c>
      <c r="E26" s="86">
        <v>498000</v>
      </c>
      <c r="F26" s="86">
        <v>498000</v>
      </c>
      <c r="G26" s="87" t="s">
        <v>103</v>
      </c>
      <c r="H26" s="87" t="s">
        <v>103</v>
      </c>
    </row>
    <row r="27" spans="1:8" x14ac:dyDescent="0.55000000000000004">
      <c r="A27" s="84" t="s">
        <v>93</v>
      </c>
      <c r="B27" s="84" t="s">
        <v>102</v>
      </c>
      <c r="C27" s="85" t="s">
        <v>206</v>
      </c>
      <c r="D27" s="86">
        <v>255000</v>
      </c>
      <c r="E27" s="86">
        <v>255000</v>
      </c>
      <c r="F27" s="86">
        <v>255000</v>
      </c>
      <c r="G27" s="87" t="s">
        <v>103</v>
      </c>
      <c r="H27" s="87" t="s">
        <v>103</v>
      </c>
    </row>
    <row r="28" spans="1:8" x14ac:dyDescent="0.55000000000000004">
      <c r="A28" s="84" t="s">
        <v>93</v>
      </c>
      <c r="B28" s="84" t="s">
        <v>102</v>
      </c>
      <c r="C28" s="85" t="s">
        <v>212</v>
      </c>
      <c r="D28" s="86">
        <v>138000</v>
      </c>
      <c r="E28" s="87">
        <v>138000</v>
      </c>
      <c r="F28" s="87">
        <v>138000</v>
      </c>
      <c r="G28" s="87" t="s">
        <v>103</v>
      </c>
      <c r="H28" s="87" t="s">
        <v>103</v>
      </c>
    </row>
    <row r="29" spans="1:8" x14ac:dyDescent="0.55000000000000004">
      <c r="A29" s="84" t="s">
        <v>93</v>
      </c>
      <c r="B29" s="84" t="s">
        <v>102</v>
      </c>
      <c r="C29" s="85" t="s">
        <v>213</v>
      </c>
      <c r="D29" s="86">
        <v>107000</v>
      </c>
      <c r="E29" s="87">
        <v>107000</v>
      </c>
      <c r="F29" s="87">
        <v>107000</v>
      </c>
      <c r="G29" s="87" t="s">
        <v>103</v>
      </c>
      <c r="H29" s="87" t="s">
        <v>103</v>
      </c>
    </row>
    <row r="30" spans="1:8" x14ac:dyDescent="0.55000000000000004">
      <c r="A30" s="84" t="s">
        <v>93</v>
      </c>
      <c r="B30" s="84" t="s">
        <v>102</v>
      </c>
      <c r="C30" s="85" t="s">
        <v>214</v>
      </c>
      <c r="D30" s="86">
        <v>89000</v>
      </c>
      <c r="E30" s="87">
        <v>89000</v>
      </c>
      <c r="F30" s="87">
        <v>89000</v>
      </c>
      <c r="G30" s="87" t="s">
        <v>103</v>
      </c>
      <c r="H30" s="87" t="s">
        <v>103</v>
      </c>
    </row>
    <row r="31" spans="1:8" x14ac:dyDescent="0.55000000000000004">
      <c r="A31" s="84" t="s">
        <v>93</v>
      </c>
      <c r="B31" s="84" t="s">
        <v>102</v>
      </c>
      <c r="C31" s="85" t="s">
        <v>215</v>
      </c>
      <c r="D31" s="86">
        <v>296000</v>
      </c>
      <c r="E31" s="87">
        <v>296000</v>
      </c>
      <c r="F31" s="87">
        <v>296000</v>
      </c>
      <c r="G31" s="87" t="s">
        <v>103</v>
      </c>
      <c r="H31" s="87" t="s">
        <v>103</v>
      </c>
    </row>
    <row r="32" spans="1:8" x14ac:dyDescent="0.55000000000000004">
      <c r="A32" s="84" t="s">
        <v>93</v>
      </c>
      <c r="B32" s="84" t="s">
        <v>102</v>
      </c>
      <c r="C32" s="85" t="s">
        <v>216</v>
      </c>
      <c r="D32" s="86">
        <v>114000</v>
      </c>
      <c r="E32" s="87">
        <v>114000</v>
      </c>
      <c r="F32" s="87">
        <v>114000</v>
      </c>
      <c r="G32" s="87" t="s">
        <v>103</v>
      </c>
      <c r="H32" s="87" t="s">
        <v>103</v>
      </c>
    </row>
    <row r="33" spans="1:10" x14ac:dyDescent="0.55000000000000004">
      <c r="A33" s="84" t="s">
        <v>93</v>
      </c>
      <c r="B33" s="84" t="s">
        <v>102</v>
      </c>
      <c r="C33" s="85" t="s">
        <v>217</v>
      </c>
      <c r="D33" s="86">
        <v>175000</v>
      </c>
      <c r="E33" s="87">
        <v>175000</v>
      </c>
      <c r="F33" s="87">
        <v>175000</v>
      </c>
      <c r="G33" s="87" t="s">
        <v>103</v>
      </c>
      <c r="H33" s="87" t="s">
        <v>103</v>
      </c>
    </row>
    <row r="34" spans="1:10" x14ac:dyDescent="0.55000000000000004">
      <c r="A34" s="84" t="s">
        <v>93</v>
      </c>
      <c r="B34" s="84" t="s">
        <v>102</v>
      </c>
      <c r="C34" s="85" t="s">
        <v>217</v>
      </c>
      <c r="D34" s="86">
        <v>118000</v>
      </c>
      <c r="E34" s="87">
        <v>118000</v>
      </c>
      <c r="F34" s="87">
        <v>118000</v>
      </c>
      <c r="G34" s="87" t="s">
        <v>103</v>
      </c>
      <c r="H34" s="87" t="s">
        <v>103</v>
      </c>
    </row>
    <row r="35" spans="1:10" x14ac:dyDescent="0.55000000000000004">
      <c r="A35" s="84" t="s">
        <v>93</v>
      </c>
      <c r="B35" s="84" t="s">
        <v>102</v>
      </c>
      <c r="C35" s="85" t="s">
        <v>217</v>
      </c>
      <c r="D35" s="86">
        <v>207000</v>
      </c>
      <c r="E35" s="87">
        <v>207000</v>
      </c>
      <c r="F35" s="87">
        <v>207000</v>
      </c>
      <c r="G35" s="87" t="s">
        <v>103</v>
      </c>
      <c r="H35" s="87" t="s">
        <v>103</v>
      </c>
    </row>
    <row r="36" spans="1:10" x14ac:dyDescent="0.55000000000000004">
      <c r="A36" s="84" t="s">
        <v>93</v>
      </c>
      <c r="B36" s="84" t="s">
        <v>102</v>
      </c>
      <c r="C36" s="85" t="s">
        <v>218</v>
      </c>
      <c r="D36" s="86">
        <v>197000</v>
      </c>
      <c r="E36" s="87">
        <v>197000</v>
      </c>
      <c r="F36" s="87">
        <v>197000</v>
      </c>
      <c r="G36" s="87" t="s">
        <v>103</v>
      </c>
      <c r="H36" s="87" t="s">
        <v>103</v>
      </c>
    </row>
    <row r="37" spans="1:10" x14ac:dyDescent="0.55000000000000004">
      <c r="A37" s="84" t="s">
        <v>93</v>
      </c>
      <c r="B37" s="84" t="s">
        <v>102</v>
      </c>
      <c r="C37" s="85" t="s">
        <v>218</v>
      </c>
      <c r="D37" s="86">
        <v>301000</v>
      </c>
      <c r="E37" s="86">
        <v>301000</v>
      </c>
      <c r="F37" s="86">
        <v>301000</v>
      </c>
      <c r="G37" s="87" t="s">
        <v>103</v>
      </c>
      <c r="H37" s="87" t="s">
        <v>103</v>
      </c>
    </row>
    <row r="38" spans="1:10" x14ac:dyDescent="0.55000000000000004">
      <c r="A38" s="84" t="s">
        <v>93</v>
      </c>
      <c r="B38" s="84" t="s">
        <v>102</v>
      </c>
      <c r="C38" s="85" t="s">
        <v>219</v>
      </c>
      <c r="D38" s="86">
        <v>2984000</v>
      </c>
      <c r="E38" s="87" t="s">
        <v>103</v>
      </c>
      <c r="F38" s="87" t="s">
        <v>103</v>
      </c>
      <c r="G38" s="87" t="s">
        <v>103</v>
      </c>
      <c r="H38" s="86">
        <v>2984000</v>
      </c>
    </row>
    <row r="39" spans="1:10" x14ac:dyDescent="0.55000000000000004">
      <c r="A39" s="85"/>
      <c r="B39" s="85"/>
      <c r="C39" s="85"/>
      <c r="D39" s="86"/>
      <c r="E39" s="86"/>
      <c r="F39" s="86"/>
      <c r="G39" s="86"/>
      <c r="H39" s="86"/>
    </row>
    <row r="40" spans="1:10" x14ac:dyDescent="0.55000000000000004">
      <c r="A40" s="191" t="s">
        <v>59</v>
      </c>
      <c r="B40" s="192"/>
      <c r="C40" s="193"/>
      <c r="D40" s="75">
        <f>SUM(D7:D39)</f>
        <v>8973000</v>
      </c>
      <c r="E40" s="75">
        <f>SUM(E7:E39)</f>
        <v>5985000</v>
      </c>
      <c r="F40" s="75">
        <f>SUM(F7:F39)</f>
        <v>5985000</v>
      </c>
      <c r="G40" s="75">
        <f>SUM(G7:G39)</f>
        <v>4000</v>
      </c>
      <c r="H40" s="75">
        <f>SUM(H7:H39)</f>
        <v>2984000</v>
      </c>
    </row>
    <row r="42" spans="1:10" x14ac:dyDescent="0.55000000000000004">
      <c r="J42" s="1" t="s">
        <v>98</v>
      </c>
    </row>
    <row r="46" spans="1:10" x14ac:dyDescent="0.55000000000000004">
      <c r="A46" s="2" t="s">
        <v>12</v>
      </c>
    </row>
    <row r="47" spans="1:10" ht="48" x14ac:dyDescent="0.55000000000000004">
      <c r="A47" s="81" t="s">
        <v>77</v>
      </c>
      <c r="B47" s="81" t="s">
        <v>78</v>
      </c>
      <c r="C47" s="81" t="s">
        <v>68</v>
      </c>
      <c r="D47" s="76" t="s">
        <v>87</v>
      </c>
      <c r="E47" s="83" t="s">
        <v>88</v>
      </c>
      <c r="F47" s="83" t="s">
        <v>89</v>
      </c>
      <c r="G47" s="83" t="s">
        <v>90</v>
      </c>
      <c r="H47" s="83" t="s">
        <v>91</v>
      </c>
    </row>
    <row r="48" spans="1:10" x14ac:dyDescent="0.55000000000000004">
      <c r="A48" s="60" t="s">
        <v>93</v>
      </c>
      <c r="B48" s="60" t="s">
        <v>102</v>
      </c>
      <c r="C48" s="60" t="s">
        <v>220</v>
      </c>
      <c r="D48" s="86">
        <v>500000</v>
      </c>
      <c r="E48" s="86">
        <v>499000</v>
      </c>
      <c r="F48" s="86">
        <v>499000</v>
      </c>
      <c r="G48" s="87">
        <v>1000</v>
      </c>
      <c r="H48" s="87" t="s">
        <v>103</v>
      </c>
    </row>
    <row r="49" spans="1:8" x14ac:dyDescent="0.55000000000000004">
      <c r="A49" s="60" t="s">
        <v>93</v>
      </c>
      <c r="B49" s="60" t="s">
        <v>102</v>
      </c>
      <c r="C49" s="60" t="s">
        <v>199</v>
      </c>
      <c r="D49" s="86">
        <v>369000</v>
      </c>
      <c r="E49" s="86">
        <v>369000</v>
      </c>
      <c r="F49" s="86">
        <v>369000</v>
      </c>
      <c r="G49" s="87" t="s">
        <v>103</v>
      </c>
      <c r="H49" s="87" t="s">
        <v>103</v>
      </c>
    </row>
    <row r="50" spans="1:8" x14ac:dyDescent="0.55000000000000004">
      <c r="A50" s="60" t="s">
        <v>93</v>
      </c>
      <c r="B50" s="60" t="s">
        <v>102</v>
      </c>
      <c r="C50" s="60" t="s">
        <v>221</v>
      </c>
      <c r="D50" s="86">
        <v>130000</v>
      </c>
      <c r="E50" s="86">
        <v>130000</v>
      </c>
      <c r="F50" s="86">
        <v>130000</v>
      </c>
      <c r="G50" s="87" t="s">
        <v>103</v>
      </c>
      <c r="H50" s="87" t="s">
        <v>103</v>
      </c>
    </row>
    <row r="51" spans="1:8" x14ac:dyDescent="0.55000000000000004">
      <c r="A51" s="60" t="s">
        <v>93</v>
      </c>
      <c r="B51" s="60" t="s">
        <v>102</v>
      </c>
      <c r="C51" s="60" t="s">
        <v>222</v>
      </c>
      <c r="D51" s="86">
        <v>367000</v>
      </c>
      <c r="E51" s="86">
        <v>366000</v>
      </c>
      <c r="F51" s="86">
        <v>366000</v>
      </c>
      <c r="G51" s="87">
        <v>1000</v>
      </c>
      <c r="H51" s="87" t="s">
        <v>103</v>
      </c>
    </row>
    <row r="52" spans="1:8" x14ac:dyDescent="0.55000000000000004">
      <c r="A52" s="60" t="s">
        <v>93</v>
      </c>
      <c r="B52" s="60" t="s">
        <v>102</v>
      </c>
      <c r="C52" s="60" t="s">
        <v>223</v>
      </c>
      <c r="D52" s="86">
        <v>132000</v>
      </c>
      <c r="E52" s="86">
        <v>131500</v>
      </c>
      <c r="F52" s="86">
        <v>131500</v>
      </c>
      <c r="G52" s="87">
        <v>500</v>
      </c>
      <c r="H52" s="87" t="s">
        <v>103</v>
      </c>
    </row>
    <row r="53" spans="1:8" x14ac:dyDescent="0.55000000000000004">
      <c r="A53" s="60" t="s">
        <v>93</v>
      </c>
      <c r="B53" s="60" t="s">
        <v>102</v>
      </c>
      <c r="C53" s="60" t="s">
        <v>202</v>
      </c>
      <c r="D53" s="86">
        <v>313000</v>
      </c>
      <c r="E53" s="86">
        <v>312000</v>
      </c>
      <c r="F53" s="86">
        <v>312000</v>
      </c>
      <c r="G53" s="87">
        <v>1000</v>
      </c>
      <c r="H53" s="87" t="s">
        <v>103</v>
      </c>
    </row>
    <row r="54" spans="1:8" x14ac:dyDescent="0.55000000000000004">
      <c r="A54" s="60" t="s">
        <v>93</v>
      </c>
      <c r="B54" s="60" t="s">
        <v>102</v>
      </c>
      <c r="C54" s="60" t="s">
        <v>224</v>
      </c>
      <c r="D54" s="86">
        <v>187000</v>
      </c>
      <c r="E54" s="86">
        <v>185000</v>
      </c>
      <c r="F54" s="86">
        <v>185000</v>
      </c>
      <c r="G54" s="87">
        <v>2000</v>
      </c>
      <c r="H54" s="87" t="s">
        <v>103</v>
      </c>
    </row>
    <row r="55" spans="1:8" x14ac:dyDescent="0.55000000000000004">
      <c r="A55" s="60" t="s">
        <v>93</v>
      </c>
      <c r="B55" s="60" t="s">
        <v>102</v>
      </c>
      <c r="C55" s="60" t="s">
        <v>206</v>
      </c>
      <c r="D55" s="86">
        <v>499000</v>
      </c>
      <c r="E55" s="86">
        <v>498500</v>
      </c>
      <c r="F55" s="86">
        <v>498500</v>
      </c>
      <c r="G55" s="87">
        <v>500</v>
      </c>
      <c r="H55" s="87" t="s">
        <v>103</v>
      </c>
    </row>
    <row r="56" spans="1:8" x14ac:dyDescent="0.55000000000000004">
      <c r="A56" s="60" t="s">
        <v>93</v>
      </c>
      <c r="B56" s="60" t="s">
        <v>102</v>
      </c>
      <c r="C56" s="60" t="s">
        <v>225</v>
      </c>
      <c r="D56" s="86">
        <v>499000</v>
      </c>
      <c r="E56" s="86">
        <v>498000</v>
      </c>
      <c r="F56" s="86">
        <v>498000</v>
      </c>
      <c r="G56" s="87">
        <v>1000</v>
      </c>
      <c r="H56" s="87" t="s">
        <v>103</v>
      </c>
    </row>
    <row r="57" spans="1:8" x14ac:dyDescent="0.55000000000000004">
      <c r="A57" s="60" t="s">
        <v>93</v>
      </c>
      <c r="B57" s="60" t="s">
        <v>102</v>
      </c>
      <c r="C57" s="60" t="s">
        <v>208</v>
      </c>
      <c r="D57" s="86">
        <v>499000</v>
      </c>
      <c r="E57" s="86">
        <v>498000</v>
      </c>
      <c r="F57" s="86">
        <v>498000</v>
      </c>
      <c r="G57" s="87">
        <v>1000</v>
      </c>
      <c r="H57" s="87" t="s">
        <v>103</v>
      </c>
    </row>
    <row r="58" spans="1:8" x14ac:dyDescent="0.55000000000000004">
      <c r="A58" s="60" t="s">
        <v>93</v>
      </c>
      <c r="B58" s="60" t="s">
        <v>102</v>
      </c>
      <c r="C58" s="60" t="s">
        <v>211</v>
      </c>
      <c r="D58" s="86">
        <v>262000</v>
      </c>
      <c r="E58" s="86">
        <v>261500</v>
      </c>
      <c r="F58" s="86">
        <v>261500</v>
      </c>
      <c r="G58" s="87">
        <v>500</v>
      </c>
      <c r="H58" s="87" t="s">
        <v>103</v>
      </c>
    </row>
    <row r="59" spans="1:8" x14ac:dyDescent="0.55000000000000004">
      <c r="A59" s="60" t="s">
        <v>93</v>
      </c>
      <c r="B59" s="60" t="s">
        <v>102</v>
      </c>
      <c r="C59" s="60" t="s">
        <v>226</v>
      </c>
      <c r="D59" s="86">
        <v>237000</v>
      </c>
      <c r="E59" s="87">
        <v>236000</v>
      </c>
      <c r="F59" s="87">
        <v>236000</v>
      </c>
      <c r="G59" s="87">
        <v>1000</v>
      </c>
      <c r="H59" s="87" t="s">
        <v>103</v>
      </c>
    </row>
    <row r="60" spans="1:8" x14ac:dyDescent="0.55000000000000004">
      <c r="A60" s="60" t="s">
        <v>93</v>
      </c>
      <c r="B60" s="60" t="s">
        <v>102</v>
      </c>
      <c r="C60" s="60" t="s">
        <v>212</v>
      </c>
      <c r="D60" s="86">
        <v>373000</v>
      </c>
      <c r="E60" s="86">
        <v>372000</v>
      </c>
      <c r="F60" s="86">
        <v>372000</v>
      </c>
      <c r="G60" s="87">
        <v>1000</v>
      </c>
      <c r="H60" s="87" t="s">
        <v>103</v>
      </c>
    </row>
    <row r="61" spans="1:8" x14ac:dyDescent="0.55000000000000004">
      <c r="A61" s="60" t="s">
        <v>93</v>
      </c>
      <c r="B61" s="60" t="s">
        <v>102</v>
      </c>
      <c r="C61" s="60" t="s">
        <v>227</v>
      </c>
      <c r="D61" s="86">
        <v>127000</v>
      </c>
      <c r="E61" s="87">
        <v>126000</v>
      </c>
      <c r="F61" s="87">
        <v>126000</v>
      </c>
      <c r="G61" s="87">
        <v>1000</v>
      </c>
      <c r="H61" s="87" t="s">
        <v>103</v>
      </c>
    </row>
    <row r="62" spans="1:8" x14ac:dyDescent="0.55000000000000004">
      <c r="A62" s="60" t="s">
        <v>93</v>
      </c>
      <c r="B62" s="60" t="s">
        <v>102</v>
      </c>
      <c r="C62" s="60" t="s">
        <v>228</v>
      </c>
      <c r="D62" s="86">
        <v>133000</v>
      </c>
      <c r="E62" s="87">
        <v>132000</v>
      </c>
      <c r="F62" s="87">
        <v>132000</v>
      </c>
      <c r="G62" s="87">
        <v>1000</v>
      </c>
      <c r="H62" s="87" t="s">
        <v>103</v>
      </c>
    </row>
    <row r="63" spans="1:8" x14ac:dyDescent="0.55000000000000004">
      <c r="A63" s="60" t="s">
        <v>93</v>
      </c>
      <c r="B63" s="60" t="s">
        <v>102</v>
      </c>
      <c r="C63" s="85" t="s">
        <v>216</v>
      </c>
      <c r="D63" s="86">
        <v>367000</v>
      </c>
      <c r="E63" s="86">
        <v>366000</v>
      </c>
      <c r="F63" s="87">
        <v>366000</v>
      </c>
      <c r="G63" s="86">
        <v>1000</v>
      </c>
      <c r="H63" s="87" t="s">
        <v>103</v>
      </c>
    </row>
    <row r="64" spans="1:8" x14ac:dyDescent="0.55000000000000004">
      <c r="A64" s="60" t="s">
        <v>93</v>
      </c>
      <c r="B64" s="60" t="s">
        <v>102</v>
      </c>
      <c r="C64" s="85" t="s">
        <v>217</v>
      </c>
      <c r="D64" s="86">
        <v>499000</v>
      </c>
      <c r="E64" s="86">
        <v>498000</v>
      </c>
      <c r="F64" s="87">
        <v>498000</v>
      </c>
      <c r="G64" s="86">
        <v>1000</v>
      </c>
      <c r="H64" s="87" t="s">
        <v>103</v>
      </c>
    </row>
    <row r="65" spans="1:8" x14ac:dyDescent="0.55000000000000004">
      <c r="A65" s="60" t="s">
        <v>93</v>
      </c>
      <c r="B65" s="60" t="s">
        <v>102</v>
      </c>
      <c r="C65" s="60" t="s">
        <v>229</v>
      </c>
      <c r="D65" s="86">
        <v>177000</v>
      </c>
      <c r="E65" s="87">
        <v>176000</v>
      </c>
      <c r="F65" s="87">
        <v>176000</v>
      </c>
      <c r="G65" s="87">
        <v>1000</v>
      </c>
      <c r="H65" s="87" t="s">
        <v>103</v>
      </c>
    </row>
    <row r="66" spans="1:8" x14ac:dyDescent="0.55000000000000004">
      <c r="A66" s="60" t="s">
        <v>93</v>
      </c>
      <c r="B66" s="60" t="s">
        <v>102</v>
      </c>
      <c r="C66" s="85" t="s">
        <v>218</v>
      </c>
      <c r="D66" s="86">
        <v>323000</v>
      </c>
      <c r="E66" s="87">
        <v>322000</v>
      </c>
      <c r="F66" s="87">
        <v>322000</v>
      </c>
      <c r="G66" s="87">
        <v>1000</v>
      </c>
      <c r="H66" s="87" t="s">
        <v>103</v>
      </c>
    </row>
    <row r="67" spans="1:8" x14ac:dyDescent="0.55000000000000004">
      <c r="A67" s="183" t="s">
        <v>59</v>
      </c>
      <c r="B67" s="183"/>
      <c r="C67" s="183"/>
      <c r="D67" s="75">
        <f>SUM(D48:D66)</f>
        <v>5993000</v>
      </c>
      <c r="E67" s="75">
        <f>SUM(E48:E66)</f>
        <v>5976500</v>
      </c>
      <c r="F67" s="75">
        <f>SUM(F48:F66)</f>
        <v>5976500</v>
      </c>
      <c r="G67" s="75">
        <f>SUM(G48:G66)</f>
        <v>16500</v>
      </c>
      <c r="H67" s="87" t="s">
        <v>103</v>
      </c>
    </row>
  </sheetData>
  <mergeCells count="5">
    <mergeCell ref="A40:C40"/>
    <mergeCell ref="A67:C67"/>
    <mergeCell ref="A1:H1"/>
    <mergeCell ref="A2:H2"/>
    <mergeCell ref="A3:H3"/>
  </mergeCells>
  <pageMargins left="1.1811023622047245" right="0.78740157480314965" top="0.51181102362204722" bottom="0.62992125984251968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G23" sqref="G23"/>
    </sheetView>
  </sheetViews>
  <sheetFormatPr defaultRowHeight="24" x14ac:dyDescent="0.55000000000000004"/>
  <cols>
    <col min="1" max="1" width="9" style="1"/>
    <col min="2" max="2" width="4" style="1" customWidth="1"/>
    <col min="3" max="16384" width="9" style="1"/>
  </cols>
  <sheetData>
    <row r="1" spans="1:9" x14ac:dyDescent="0.55000000000000004">
      <c r="A1" s="168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55000000000000004">
      <c r="A2" s="168" t="s">
        <v>22</v>
      </c>
      <c r="B2" s="168"/>
      <c r="C2" s="168"/>
      <c r="D2" s="168"/>
      <c r="E2" s="168"/>
      <c r="F2" s="168"/>
      <c r="G2" s="168"/>
      <c r="H2" s="168"/>
      <c r="I2" s="168"/>
    </row>
    <row r="3" spans="1:9" x14ac:dyDescent="0.55000000000000004">
      <c r="A3" s="168" t="s">
        <v>23</v>
      </c>
      <c r="B3" s="168"/>
      <c r="C3" s="168"/>
      <c r="D3" s="168"/>
      <c r="E3" s="168"/>
      <c r="F3" s="168"/>
      <c r="G3" s="168"/>
      <c r="H3" s="168"/>
      <c r="I3" s="168"/>
    </row>
    <row r="4" spans="1:9" x14ac:dyDescent="0.55000000000000004">
      <c r="A4" s="2" t="s">
        <v>24</v>
      </c>
    </row>
    <row r="5" spans="1:9" x14ac:dyDescent="0.55000000000000004">
      <c r="B5" s="1" t="s">
        <v>25</v>
      </c>
    </row>
    <row r="6" spans="1:9" x14ac:dyDescent="0.55000000000000004">
      <c r="C6" s="77" t="s">
        <v>186</v>
      </c>
      <c r="D6" s="77"/>
      <c r="E6" s="77"/>
      <c r="F6" s="77"/>
      <c r="G6" s="77"/>
      <c r="H6" s="77"/>
      <c r="I6" s="77"/>
    </row>
    <row r="7" spans="1:9" x14ac:dyDescent="0.55000000000000004">
      <c r="A7" s="167" t="s">
        <v>180</v>
      </c>
      <c r="B7" s="167"/>
      <c r="C7" s="167"/>
      <c r="D7" s="167"/>
      <c r="E7" s="167"/>
      <c r="F7" s="167"/>
      <c r="G7" s="167"/>
      <c r="H7" s="167"/>
      <c r="I7" s="167"/>
    </row>
    <row r="8" spans="1:9" x14ac:dyDescent="0.55000000000000004">
      <c r="A8" s="167" t="s">
        <v>181</v>
      </c>
      <c r="B8" s="167"/>
      <c r="C8" s="167"/>
      <c r="D8" s="167"/>
      <c r="E8" s="167"/>
      <c r="F8" s="167"/>
      <c r="G8" s="167"/>
      <c r="H8" s="167"/>
      <c r="I8" s="167"/>
    </row>
    <row r="9" spans="1:9" x14ac:dyDescent="0.55000000000000004">
      <c r="A9" s="167" t="s">
        <v>176</v>
      </c>
      <c r="B9" s="167"/>
      <c r="C9" s="167"/>
      <c r="D9" s="167"/>
      <c r="E9" s="167"/>
      <c r="F9" s="167"/>
      <c r="G9" s="167"/>
      <c r="H9" s="167"/>
      <c r="I9" s="167"/>
    </row>
    <row r="10" spans="1:9" x14ac:dyDescent="0.55000000000000004">
      <c r="A10" s="167" t="s">
        <v>179</v>
      </c>
      <c r="B10" s="167"/>
      <c r="C10" s="167"/>
      <c r="D10" s="167"/>
      <c r="E10" s="167"/>
      <c r="F10" s="167"/>
      <c r="G10" s="167"/>
      <c r="H10" s="167"/>
      <c r="I10" s="167"/>
    </row>
    <row r="11" spans="1:9" x14ac:dyDescent="0.55000000000000004">
      <c r="A11" s="167" t="s">
        <v>177</v>
      </c>
      <c r="B11" s="167"/>
      <c r="C11" s="167"/>
      <c r="D11" s="167"/>
      <c r="E11" s="167"/>
      <c r="F11" s="167"/>
      <c r="G11" s="167"/>
      <c r="H11" s="167"/>
      <c r="I11" s="167"/>
    </row>
    <row r="12" spans="1:9" x14ac:dyDescent="0.55000000000000004">
      <c r="A12" s="167" t="s">
        <v>178</v>
      </c>
      <c r="B12" s="167"/>
      <c r="C12" s="167"/>
      <c r="D12" s="167"/>
      <c r="E12" s="167"/>
      <c r="F12" s="167"/>
      <c r="G12" s="167"/>
      <c r="H12" s="167"/>
      <c r="I12" s="167"/>
    </row>
    <row r="13" spans="1:9" x14ac:dyDescent="0.55000000000000004">
      <c r="A13" s="167" t="s">
        <v>183</v>
      </c>
      <c r="B13" s="167"/>
      <c r="C13" s="167"/>
      <c r="D13" s="167"/>
      <c r="E13" s="167"/>
      <c r="F13" s="167"/>
      <c r="G13" s="167"/>
      <c r="H13" s="167"/>
      <c r="I13" s="167"/>
    </row>
    <row r="14" spans="1:9" x14ac:dyDescent="0.55000000000000004">
      <c r="A14" s="167" t="s">
        <v>182</v>
      </c>
      <c r="B14" s="167"/>
      <c r="C14" s="167"/>
      <c r="D14" s="167"/>
      <c r="E14" s="167"/>
      <c r="F14" s="167"/>
      <c r="G14" s="167"/>
      <c r="H14" s="167"/>
      <c r="I14" s="167"/>
    </row>
    <row r="15" spans="1:9" x14ac:dyDescent="0.55000000000000004">
      <c r="A15" s="167" t="s">
        <v>184</v>
      </c>
      <c r="B15" s="167"/>
      <c r="C15" s="167"/>
      <c r="D15" s="167"/>
      <c r="E15" s="167"/>
      <c r="F15" s="167"/>
      <c r="G15" s="167"/>
      <c r="H15" s="167"/>
      <c r="I15" s="167"/>
    </row>
    <row r="16" spans="1:9" x14ac:dyDescent="0.55000000000000004">
      <c r="A16" s="167" t="s">
        <v>185</v>
      </c>
      <c r="B16" s="167"/>
      <c r="C16" s="167"/>
      <c r="D16" s="167"/>
      <c r="E16" s="167"/>
      <c r="F16" s="167"/>
      <c r="G16" s="167"/>
      <c r="H16" s="167"/>
      <c r="I16" s="167"/>
    </row>
    <row r="17" spans="1:12" x14ac:dyDescent="0.55000000000000004">
      <c r="A17" s="167" t="s">
        <v>187</v>
      </c>
      <c r="B17" s="167"/>
      <c r="C17" s="167"/>
      <c r="D17" s="167"/>
      <c r="E17" s="167"/>
      <c r="F17" s="167"/>
      <c r="G17" s="167"/>
      <c r="H17" s="167"/>
      <c r="I17" s="167"/>
    </row>
    <row r="18" spans="1:12" x14ac:dyDescent="0.55000000000000004">
      <c r="A18" s="167" t="s">
        <v>188</v>
      </c>
      <c r="B18" s="167"/>
      <c r="C18" s="167"/>
      <c r="D18" s="167"/>
      <c r="E18" s="167"/>
      <c r="F18" s="167"/>
      <c r="G18" s="167"/>
      <c r="H18" s="167"/>
      <c r="I18" s="167"/>
    </row>
    <row r="19" spans="1:12" x14ac:dyDescent="0.55000000000000004">
      <c r="A19" s="167" t="s">
        <v>189</v>
      </c>
      <c r="B19" s="167"/>
      <c r="C19" s="167"/>
      <c r="D19" s="167"/>
      <c r="E19" s="167"/>
      <c r="F19" s="167"/>
      <c r="G19" s="167"/>
      <c r="H19" s="167"/>
      <c r="I19" s="167"/>
    </row>
    <row r="20" spans="1:12" x14ac:dyDescent="0.55000000000000004">
      <c r="A20" s="167" t="s">
        <v>190</v>
      </c>
      <c r="B20" s="167"/>
      <c r="C20" s="167"/>
      <c r="D20" s="167"/>
      <c r="E20" s="167"/>
      <c r="F20" s="167"/>
      <c r="G20" s="167"/>
      <c r="H20" s="167"/>
      <c r="I20" s="167"/>
    </row>
    <row r="21" spans="1:12" x14ac:dyDescent="0.55000000000000004">
      <c r="A21" s="167" t="s">
        <v>191</v>
      </c>
      <c r="B21" s="167"/>
      <c r="C21" s="167"/>
      <c r="D21" s="167"/>
      <c r="E21" s="167"/>
      <c r="F21" s="167"/>
      <c r="G21" s="167"/>
      <c r="H21" s="167"/>
      <c r="I21" s="167"/>
    </row>
    <row r="22" spans="1:12" x14ac:dyDescent="0.55000000000000004">
      <c r="A22" s="2" t="s">
        <v>26</v>
      </c>
    </row>
    <row r="23" spans="1:12" x14ac:dyDescent="0.55000000000000004">
      <c r="B23" s="1" t="s">
        <v>27</v>
      </c>
    </row>
    <row r="24" spans="1:12" x14ac:dyDescent="0.55000000000000004">
      <c r="B24" s="1" t="s">
        <v>28</v>
      </c>
      <c r="C24" s="1" t="s">
        <v>29</v>
      </c>
    </row>
    <row r="25" spans="1:12" x14ac:dyDescent="0.55000000000000004">
      <c r="A25" s="1" t="s">
        <v>109</v>
      </c>
    </row>
    <row r="26" spans="1:12" x14ac:dyDescent="0.55000000000000004">
      <c r="A26" s="1" t="s">
        <v>30</v>
      </c>
      <c r="L26" s="1" t="s">
        <v>98</v>
      </c>
    </row>
    <row r="27" spans="1:12" x14ac:dyDescent="0.55000000000000004">
      <c r="A27" s="1" t="s">
        <v>31</v>
      </c>
    </row>
    <row r="28" spans="1:12" x14ac:dyDescent="0.55000000000000004">
      <c r="B28" s="1" t="s">
        <v>32</v>
      </c>
    </row>
    <row r="29" spans="1:12" x14ac:dyDescent="0.55000000000000004">
      <c r="B29" s="167"/>
      <c r="C29" s="167"/>
      <c r="D29" s="167"/>
      <c r="E29" s="167"/>
      <c r="F29" s="167"/>
      <c r="G29" s="167"/>
      <c r="H29" s="167"/>
      <c r="I29" s="167"/>
    </row>
    <row r="30" spans="1:12" x14ac:dyDescent="0.55000000000000004">
      <c r="B30" s="167"/>
      <c r="C30" s="167"/>
      <c r="D30" s="167"/>
      <c r="E30" s="167"/>
      <c r="F30" s="167"/>
      <c r="G30" s="167"/>
      <c r="H30" s="167"/>
      <c r="I30" s="167"/>
    </row>
    <row r="31" spans="1:12" x14ac:dyDescent="0.55000000000000004">
      <c r="B31" s="167"/>
      <c r="C31" s="167"/>
      <c r="D31" s="167"/>
      <c r="E31" s="167"/>
      <c r="F31" s="167"/>
      <c r="G31" s="167"/>
      <c r="H31" s="167"/>
      <c r="I31" s="167"/>
    </row>
  </sheetData>
  <mergeCells count="21">
    <mergeCell ref="A9:I9"/>
    <mergeCell ref="A10:I10"/>
    <mergeCell ref="A11:I11"/>
    <mergeCell ref="A12:I12"/>
    <mergeCell ref="A1:I1"/>
    <mergeCell ref="A2:I2"/>
    <mergeCell ref="A3:I3"/>
    <mergeCell ref="A7:I7"/>
    <mergeCell ref="A8:I8"/>
    <mergeCell ref="A13:I13"/>
    <mergeCell ref="A14:I14"/>
    <mergeCell ref="A15:I15"/>
    <mergeCell ref="A16:I16"/>
    <mergeCell ref="A17:I17"/>
    <mergeCell ref="B29:I29"/>
    <mergeCell ref="B30:I30"/>
    <mergeCell ref="B31:I31"/>
    <mergeCell ref="A18:I18"/>
    <mergeCell ref="A19:I19"/>
    <mergeCell ref="A20:I20"/>
    <mergeCell ref="A21:I21"/>
  </mergeCells>
  <pageMargins left="1.1811023622047245" right="0.78740157480314965" top="0.7480314960629921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zoomScaleNormal="100" workbookViewId="0">
      <selection activeCell="E26" sqref="E26"/>
    </sheetView>
  </sheetViews>
  <sheetFormatPr defaultRowHeight="23.25" x14ac:dyDescent="0.55000000000000004"/>
  <cols>
    <col min="1" max="1" width="3.5" style="78" customWidth="1"/>
    <col min="2" max="2" width="24.375" style="78" customWidth="1"/>
    <col min="3" max="3" width="12.625" style="94" customWidth="1"/>
    <col min="4" max="4" width="12.5" style="94" customWidth="1"/>
    <col min="5" max="5" width="15.875" style="78" customWidth="1"/>
    <col min="6" max="7" width="12.5" style="94" customWidth="1"/>
    <col min="8" max="16384" width="9" style="78"/>
  </cols>
  <sheetData>
    <row r="1" spans="1:7" x14ac:dyDescent="0.55000000000000004">
      <c r="A1" s="176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76"/>
      <c r="C1" s="176"/>
      <c r="D1" s="176"/>
      <c r="E1" s="176"/>
      <c r="F1" s="176"/>
      <c r="G1" s="176"/>
    </row>
    <row r="2" spans="1:7" x14ac:dyDescent="0.55000000000000004">
      <c r="A2" s="176" t="s">
        <v>22</v>
      </c>
      <c r="B2" s="176"/>
      <c r="C2" s="176"/>
      <c r="D2" s="176"/>
      <c r="E2" s="176"/>
      <c r="F2" s="176"/>
      <c r="G2" s="176"/>
    </row>
    <row r="3" spans="1:7" x14ac:dyDescent="0.55000000000000004">
      <c r="A3" s="176" t="s">
        <v>23</v>
      </c>
      <c r="B3" s="176"/>
      <c r="C3" s="176"/>
      <c r="D3" s="176"/>
      <c r="E3" s="176"/>
      <c r="F3" s="176"/>
      <c r="G3" s="176"/>
    </row>
    <row r="4" spans="1:7" x14ac:dyDescent="0.55000000000000004">
      <c r="A4" s="93" t="s">
        <v>33</v>
      </c>
    </row>
    <row r="5" spans="1:7" s="93" customFormat="1" x14ac:dyDescent="0.55000000000000004">
      <c r="A5" s="172" t="s">
        <v>34</v>
      </c>
      <c r="B5" s="172"/>
      <c r="C5" s="174" t="s">
        <v>53</v>
      </c>
      <c r="D5" s="174"/>
      <c r="E5" s="175" t="s">
        <v>54</v>
      </c>
      <c r="F5" s="175"/>
      <c r="G5" s="175"/>
    </row>
    <row r="6" spans="1:7" s="93" customFormat="1" x14ac:dyDescent="0.55000000000000004">
      <c r="A6" s="172"/>
      <c r="B6" s="172"/>
      <c r="C6" s="174"/>
      <c r="D6" s="174"/>
      <c r="E6" s="95" t="s">
        <v>55</v>
      </c>
      <c r="F6" s="173" t="s">
        <v>56</v>
      </c>
      <c r="G6" s="173"/>
    </row>
    <row r="7" spans="1:7" s="93" customFormat="1" x14ac:dyDescent="0.55000000000000004">
      <c r="A7" s="96"/>
      <c r="B7" s="97"/>
      <c r="C7" s="98" t="s">
        <v>85</v>
      </c>
      <c r="D7" s="98" t="s">
        <v>69</v>
      </c>
      <c r="E7" s="99"/>
      <c r="F7" s="100" t="s">
        <v>85</v>
      </c>
      <c r="G7" s="98" t="s">
        <v>69</v>
      </c>
    </row>
    <row r="8" spans="1:7" x14ac:dyDescent="0.55000000000000004">
      <c r="A8" s="101" t="s">
        <v>35</v>
      </c>
      <c r="B8" s="102"/>
      <c r="C8" s="103"/>
      <c r="D8" s="104"/>
      <c r="E8" s="105"/>
      <c r="F8" s="103"/>
      <c r="G8" s="103"/>
    </row>
    <row r="9" spans="1:7" x14ac:dyDescent="0.55000000000000004">
      <c r="A9" s="106"/>
      <c r="B9" s="102" t="s">
        <v>36</v>
      </c>
      <c r="C9" s="107">
        <v>0</v>
      </c>
      <c r="D9" s="108">
        <v>0</v>
      </c>
      <c r="E9" s="105" t="s">
        <v>57</v>
      </c>
      <c r="F9" s="107">
        <v>12073029.359999999</v>
      </c>
      <c r="G9" s="107">
        <v>7182637</v>
      </c>
    </row>
    <row r="10" spans="1:7" x14ac:dyDescent="0.55000000000000004">
      <c r="A10" s="106"/>
      <c r="B10" s="102" t="s">
        <v>118</v>
      </c>
      <c r="C10" s="107">
        <v>2999000</v>
      </c>
      <c r="D10" s="108">
        <v>2999000</v>
      </c>
      <c r="E10" s="105" t="s">
        <v>18</v>
      </c>
      <c r="F10" s="107">
        <v>3220000</v>
      </c>
      <c r="G10" s="107">
        <v>3220000</v>
      </c>
    </row>
    <row r="11" spans="1:7" x14ac:dyDescent="0.55000000000000004">
      <c r="A11" s="106"/>
      <c r="B11" s="102" t="s">
        <v>119</v>
      </c>
      <c r="C11" s="107">
        <v>1795000</v>
      </c>
      <c r="D11" s="108">
        <v>1795000</v>
      </c>
      <c r="E11" s="105" t="s">
        <v>19</v>
      </c>
      <c r="F11" s="107"/>
      <c r="G11" s="107"/>
    </row>
    <row r="12" spans="1:7" x14ac:dyDescent="0.55000000000000004">
      <c r="A12" s="106"/>
      <c r="B12" s="102" t="s">
        <v>96</v>
      </c>
      <c r="C12" s="107">
        <v>3480571.36</v>
      </c>
      <c r="D12" s="108">
        <v>3480571.36</v>
      </c>
      <c r="E12" s="105" t="s">
        <v>120</v>
      </c>
      <c r="F12" s="107">
        <v>843776.64</v>
      </c>
      <c r="G12" s="107">
        <v>843776.64</v>
      </c>
    </row>
    <row r="13" spans="1:7" x14ac:dyDescent="0.55000000000000004">
      <c r="A13" s="106"/>
      <c r="B13" s="102"/>
      <c r="C13" s="107"/>
      <c r="D13" s="108"/>
      <c r="E13" s="105" t="s">
        <v>58</v>
      </c>
      <c r="F13" s="107">
        <v>0</v>
      </c>
      <c r="G13" s="107">
        <v>0</v>
      </c>
    </row>
    <row r="14" spans="1:7" x14ac:dyDescent="0.55000000000000004">
      <c r="A14" s="101" t="s">
        <v>37</v>
      </c>
      <c r="B14" s="102"/>
      <c r="C14" s="107"/>
      <c r="D14" s="108"/>
      <c r="E14" s="115" t="s">
        <v>97</v>
      </c>
      <c r="F14" s="107">
        <v>5275571.3600000003</v>
      </c>
      <c r="G14" s="107">
        <v>5803616.3600000003</v>
      </c>
    </row>
    <row r="15" spans="1:7" x14ac:dyDescent="0.55000000000000004">
      <c r="A15" s="106"/>
      <c r="B15" s="102" t="s">
        <v>38</v>
      </c>
      <c r="C15" s="107">
        <v>2367416</v>
      </c>
      <c r="D15" s="108">
        <v>1115196.6399999999</v>
      </c>
      <c r="E15" s="105"/>
      <c r="F15" s="107"/>
      <c r="G15" s="107"/>
    </row>
    <row r="16" spans="1:7" x14ac:dyDescent="0.55000000000000004">
      <c r="A16" s="106"/>
      <c r="B16" s="102" t="s">
        <v>41</v>
      </c>
      <c r="C16" s="107">
        <v>248800</v>
      </c>
      <c r="D16" s="108">
        <v>204600</v>
      </c>
      <c r="E16" s="105"/>
      <c r="F16" s="107"/>
      <c r="G16" s="107"/>
    </row>
    <row r="17" spans="1:7" x14ac:dyDescent="0.55000000000000004">
      <c r="A17" s="106"/>
      <c r="B17" s="102" t="s">
        <v>42</v>
      </c>
      <c r="C17" s="107">
        <v>7480888</v>
      </c>
      <c r="D17" s="108">
        <v>2999000</v>
      </c>
      <c r="E17" s="105"/>
      <c r="F17" s="107"/>
      <c r="G17" s="107"/>
    </row>
    <row r="18" spans="1:7" x14ac:dyDescent="0.55000000000000004">
      <c r="A18" s="106"/>
      <c r="B18" s="102" t="s">
        <v>43</v>
      </c>
      <c r="C18" s="107">
        <v>0</v>
      </c>
      <c r="D18" s="108">
        <v>0</v>
      </c>
      <c r="E18" s="105"/>
      <c r="F18" s="107"/>
      <c r="G18" s="107"/>
    </row>
    <row r="19" spans="1:7" x14ac:dyDescent="0.55000000000000004">
      <c r="A19" s="106"/>
      <c r="B19" s="102" t="s">
        <v>44</v>
      </c>
      <c r="C19" s="107">
        <v>0</v>
      </c>
      <c r="D19" s="108">
        <v>0</v>
      </c>
      <c r="E19" s="105"/>
      <c r="F19" s="107"/>
      <c r="G19" s="107"/>
    </row>
    <row r="20" spans="1:7" x14ac:dyDescent="0.55000000000000004">
      <c r="A20" s="106"/>
      <c r="B20" s="102" t="s">
        <v>45</v>
      </c>
      <c r="C20" s="107">
        <v>1109035</v>
      </c>
      <c r="D20" s="108">
        <v>733825</v>
      </c>
      <c r="E20" s="105"/>
      <c r="F20" s="107"/>
      <c r="G20" s="107"/>
    </row>
    <row r="21" spans="1:7" x14ac:dyDescent="0.55000000000000004">
      <c r="A21" s="106"/>
      <c r="B21" s="102" t="s">
        <v>46</v>
      </c>
      <c r="C21" s="107">
        <v>195629</v>
      </c>
      <c r="D21" s="108">
        <v>136229</v>
      </c>
      <c r="E21" s="105"/>
      <c r="F21" s="107"/>
      <c r="G21" s="107"/>
    </row>
    <row r="22" spans="1:7" x14ac:dyDescent="0.55000000000000004">
      <c r="A22" s="106"/>
      <c r="B22" s="102" t="s">
        <v>47</v>
      </c>
      <c r="C22" s="107">
        <v>390500</v>
      </c>
      <c r="D22" s="108">
        <v>59000</v>
      </c>
      <c r="E22" s="105"/>
      <c r="F22" s="107"/>
      <c r="G22" s="107"/>
    </row>
    <row r="23" spans="1:7" x14ac:dyDescent="0.55000000000000004">
      <c r="A23" s="106"/>
      <c r="B23" s="102" t="s">
        <v>39</v>
      </c>
      <c r="C23" s="107">
        <v>225741</v>
      </c>
      <c r="D23" s="108">
        <v>440394</v>
      </c>
      <c r="E23" s="105"/>
      <c r="F23" s="107"/>
      <c r="G23" s="107"/>
    </row>
    <row r="24" spans="1:7" x14ac:dyDescent="0.55000000000000004">
      <c r="A24" s="106"/>
      <c r="B24" s="102" t="s">
        <v>48</v>
      </c>
      <c r="C24" s="107">
        <v>0</v>
      </c>
      <c r="D24" s="108"/>
      <c r="E24" s="105"/>
      <c r="F24" s="107"/>
      <c r="G24" s="107"/>
    </row>
    <row r="25" spans="1:7" x14ac:dyDescent="0.55000000000000004">
      <c r="A25" s="106"/>
      <c r="B25" s="102" t="s">
        <v>49</v>
      </c>
      <c r="C25" s="107">
        <v>12000</v>
      </c>
      <c r="D25" s="108">
        <v>0</v>
      </c>
      <c r="E25" s="105"/>
      <c r="F25" s="107"/>
      <c r="G25" s="107"/>
    </row>
    <row r="26" spans="1:7" x14ac:dyDescent="0.55000000000000004">
      <c r="A26" s="106"/>
      <c r="B26" s="102" t="s">
        <v>50</v>
      </c>
      <c r="C26" s="107"/>
      <c r="D26" s="108"/>
      <c r="E26" s="105"/>
      <c r="F26" s="107"/>
      <c r="G26" s="107"/>
    </row>
    <row r="27" spans="1:7" x14ac:dyDescent="0.55000000000000004">
      <c r="A27" s="106"/>
      <c r="B27" s="102" t="s">
        <v>51</v>
      </c>
      <c r="C27" s="107">
        <v>52500</v>
      </c>
      <c r="D27" s="108">
        <v>0</v>
      </c>
      <c r="E27" s="105"/>
      <c r="F27" s="107"/>
      <c r="G27" s="107"/>
    </row>
    <row r="28" spans="1:7" x14ac:dyDescent="0.55000000000000004">
      <c r="A28" s="106"/>
      <c r="B28" s="102" t="s">
        <v>40</v>
      </c>
      <c r="C28" s="107">
        <v>955547</v>
      </c>
      <c r="D28" s="108">
        <v>382014</v>
      </c>
      <c r="E28" s="105"/>
      <c r="F28" s="107"/>
      <c r="G28" s="107"/>
    </row>
    <row r="29" spans="1:7" x14ac:dyDescent="0.55000000000000004">
      <c r="A29" s="106"/>
      <c r="B29" s="102" t="s">
        <v>52</v>
      </c>
      <c r="C29" s="109">
        <v>99750</v>
      </c>
      <c r="D29" s="110">
        <v>2705200</v>
      </c>
      <c r="E29" s="105"/>
      <c r="F29" s="109"/>
      <c r="G29" s="109"/>
    </row>
    <row r="30" spans="1:7" ht="24" thickBot="1" x14ac:dyDescent="0.6">
      <c r="A30" s="111"/>
      <c r="B30" s="112" t="s">
        <v>59</v>
      </c>
      <c r="C30" s="113">
        <f>SUM(C9:C29)</f>
        <v>21412377.359999999</v>
      </c>
      <c r="D30" s="113">
        <f>SUM(D9:D29)</f>
        <v>17050030</v>
      </c>
      <c r="E30" s="114"/>
      <c r="F30" s="113">
        <f>SUM(F9:F29)</f>
        <v>21412377.359999999</v>
      </c>
      <c r="G30" s="113">
        <f>SUM(G9:G29)</f>
        <v>17050030</v>
      </c>
    </row>
    <row r="31" spans="1:7" ht="24" thickTop="1" x14ac:dyDescent="0.55000000000000004"/>
    <row r="32" spans="1:7" x14ac:dyDescent="0.55000000000000004">
      <c r="B32" s="93" t="s">
        <v>60</v>
      </c>
    </row>
    <row r="33" spans="2:7" x14ac:dyDescent="0.55000000000000004">
      <c r="B33" s="171" t="s">
        <v>110</v>
      </c>
      <c r="C33" s="171"/>
      <c r="D33" s="171"/>
      <c r="E33" s="171"/>
      <c r="F33" s="171"/>
      <c r="G33" s="171"/>
    </row>
    <row r="34" spans="2:7" x14ac:dyDescent="0.55000000000000004">
      <c r="B34" s="171" t="s">
        <v>111</v>
      </c>
      <c r="C34" s="171"/>
      <c r="D34" s="171"/>
      <c r="E34" s="171"/>
      <c r="F34" s="171"/>
      <c r="G34" s="171"/>
    </row>
    <row r="35" spans="2:7" x14ac:dyDescent="0.55000000000000004">
      <c r="B35" s="171" t="s">
        <v>112</v>
      </c>
      <c r="C35" s="171"/>
      <c r="D35" s="171"/>
      <c r="E35" s="171"/>
      <c r="F35" s="171"/>
      <c r="G35" s="171"/>
    </row>
    <row r="36" spans="2:7" x14ac:dyDescent="0.55000000000000004">
      <c r="B36" s="78" t="s">
        <v>108</v>
      </c>
    </row>
  </sheetData>
  <mergeCells count="10">
    <mergeCell ref="A1:G1"/>
    <mergeCell ref="A2:G2"/>
    <mergeCell ref="A3:G3"/>
    <mergeCell ref="B33:G33"/>
    <mergeCell ref="B34:G34"/>
    <mergeCell ref="B35:G35"/>
    <mergeCell ref="A5:B6"/>
    <mergeCell ref="F6:G6"/>
    <mergeCell ref="C5:D6"/>
    <mergeCell ref="E5:G5"/>
  </mergeCells>
  <pageMargins left="1.1811023622047245" right="0.78740157480314965" top="0.59055118110236227" bottom="0.15748031496062992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opLeftCell="A13" workbookViewId="0">
      <selection activeCell="I19" sqref="I19"/>
    </sheetView>
  </sheetViews>
  <sheetFormatPr defaultRowHeight="24" x14ac:dyDescent="0.55000000000000004"/>
  <cols>
    <col min="1" max="1" width="3.75" style="17" customWidth="1"/>
    <col min="2" max="2" width="5" style="17" customWidth="1"/>
    <col min="3" max="3" width="29.25" style="17" customWidth="1"/>
    <col min="4" max="4" width="9.875" style="17" customWidth="1"/>
    <col min="5" max="5" width="14.625" style="16" customWidth="1"/>
    <col min="6" max="6" width="4" style="16" customWidth="1"/>
    <col min="7" max="7" width="15.5" style="16" customWidth="1"/>
    <col min="8" max="16384" width="9" style="17"/>
  </cols>
  <sheetData>
    <row r="1" spans="1:12" x14ac:dyDescent="0.55000000000000004">
      <c r="A1" s="179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79"/>
      <c r="C1" s="179"/>
      <c r="D1" s="179"/>
      <c r="E1" s="179"/>
      <c r="F1" s="179"/>
      <c r="G1" s="179"/>
    </row>
    <row r="2" spans="1:12" x14ac:dyDescent="0.55000000000000004">
      <c r="A2" s="179" t="s">
        <v>22</v>
      </c>
      <c r="B2" s="179"/>
      <c r="C2" s="179"/>
      <c r="D2" s="179"/>
      <c r="E2" s="179"/>
      <c r="F2" s="179"/>
      <c r="G2" s="179"/>
    </row>
    <row r="3" spans="1:12" x14ac:dyDescent="0.55000000000000004">
      <c r="A3" s="180" t="s">
        <v>23</v>
      </c>
      <c r="B3" s="180"/>
      <c r="C3" s="180"/>
      <c r="D3" s="180"/>
      <c r="E3" s="180"/>
      <c r="F3" s="180"/>
      <c r="G3" s="180"/>
    </row>
    <row r="4" spans="1:12" x14ac:dyDescent="0.55000000000000004">
      <c r="A4" s="27"/>
      <c r="B4" s="27"/>
      <c r="C4" s="27"/>
      <c r="D4" s="27"/>
      <c r="E4" s="27"/>
      <c r="F4" s="27"/>
      <c r="G4" s="37"/>
    </row>
    <row r="5" spans="1:12" x14ac:dyDescent="0.55000000000000004">
      <c r="A5" s="18" t="s">
        <v>61</v>
      </c>
      <c r="E5" s="19" t="s">
        <v>85</v>
      </c>
      <c r="F5" s="19"/>
      <c r="G5" s="19" t="s">
        <v>69</v>
      </c>
    </row>
    <row r="6" spans="1:12" x14ac:dyDescent="0.55000000000000004">
      <c r="B6" s="17" t="s">
        <v>63</v>
      </c>
      <c r="E6" s="16">
        <v>9005</v>
      </c>
    </row>
    <row r="7" spans="1:12" x14ac:dyDescent="0.55000000000000004">
      <c r="B7" s="177" t="s">
        <v>105</v>
      </c>
      <c r="C7" s="178"/>
      <c r="D7" s="178"/>
    </row>
    <row r="8" spans="1:12" x14ac:dyDescent="0.55000000000000004">
      <c r="B8" s="29" t="s">
        <v>62</v>
      </c>
      <c r="C8" s="177" t="s">
        <v>121</v>
      </c>
      <c r="D8" s="178"/>
      <c r="E8" s="30">
        <v>570326.28</v>
      </c>
      <c r="G8" s="16">
        <v>2139244.41</v>
      </c>
    </row>
    <row r="9" spans="1:12" ht="24" customHeight="1" x14ac:dyDescent="0.55000000000000004">
      <c r="B9" s="29" t="s">
        <v>62</v>
      </c>
      <c r="C9" s="177" t="s">
        <v>122</v>
      </c>
      <c r="D9" s="178"/>
      <c r="E9" s="30">
        <v>7239118.8799999999</v>
      </c>
      <c r="G9" s="16">
        <v>4955542.67</v>
      </c>
      <c r="L9" s="17" t="s">
        <v>98</v>
      </c>
    </row>
    <row r="10" spans="1:12" x14ac:dyDescent="0.55000000000000004">
      <c r="B10" s="29"/>
      <c r="C10" s="177"/>
      <c r="D10" s="178"/>
      <c r="E10" s="30"/>
      <c r="G10" s="116"/>
    </row>
    <row r="11" spans="1:12" x14ac:dyDescent="0.55000000000000004">
      <c r="B11" s="29"/>
      <c r="C11" s="29"/>
      <c r="D11" s="32" t="s">
        <v>59</v>
      </c>
      <c r="E11" s="33">
        <f>SUM(E8:E10)</f>
        <v>7809445.1600000001</v>
      </c>
      <c r="G11" s="33">
        <f>SUM(G8:G10)</f>
        <v>7094787.0800000001</v>
      </c>
    </row>
    <row r="12" spans="1:12" x14ac:dyDescent="0.55000000000000004">
      <c r="B12" s="177" t="s">
        <v>106</v>
      </c>
      <c r="C12" s="178"/>
      <c r="D12" s="178"/>
      <c r="E12" s="30"/>
    </row>
    <row r="13" spans="1:12" x14ac:dyDescent="0.55000000000000004">
      <c r="B13" s="29" t="s">
        <v>62</v>
      </c>
      <c r="C13" s="177" t="s">
        <v>123</v>
      </c>
      <c r="D13" s="178"/>
      <c r="E13" s="30">
        <v>18978195.82</v>
      </c>
      <c r="G13" s="16">
        <v>6671906.0800000001</v>
      </c>
    </row>
    <row r="14" spans="1:12" ht="24" customHeight="1" x14ac:dyDescent="0.55000000000000004">
      <c r="B14" s="66"/>
      <c r="C14" s="177" t="s">
        <v>124</v>
      </c>
      <c r="D14" s="178"/>
      <c r="E14" s="122">
        <v>508041.13</v>
      </c>
      <c r="G14" s="16">
        <v>436839.73</v>
      </c>
    </row>
    <row r="15" spans="1:12" x14ac:dyDescent="0.55000000000000004">
      <c r="B15" s="29"/>
      <c r="C15" s="177"/>
      <c r="D15" s="178"/>
      <c r="E15" s="30"/>
    </row>
    <row r="16" spans="1:12" x14ac:dyDescent="0.55000000000000004">
      <c r="B16" s="29"/>
      <c r="C16" s="29"/>
      <c r="D16" s="32" t="s">
        <v>59</v>
      </c>
      <c r="E16" s="33">
        <f>SUM(E13:E15)</f>
        <v>19486236.949999999</v>
      </c>
      <c r="G16" s="33">
        <f>SUM(G13:G15)</f>
        <v>7108745.8100000005</v>
      </c>
    </row>
    <row r="17" spans="2:7" x14ac:dyDescent="0.55000000000000004">
      <c r="B17" s="177" t="s">
        <v>107</v>
      </c>
      <c r="C17" s="178"/>
      <c r="D17" s="178"/>
      <c r="E17" s="35"/>
      <c r="G17" s="36"/>
    </row>
    <row r="18" spans="2:7" x14ac:dyDescent="0.55000000000000004">
      <c r="B18" s="121"/>
      <c r="C18" s="177" t="s">
        <v>126</v>
      </c>
      <c r="D18" s="178"/>
      <c r="E18" s="30">
        <v>0</v>
      </c>
      <c r="G18" s="16">
        <v>344093.64</v>
      </c>
    </row>
    <row r="19" spans="2:7" x14ac:dyDescent="0.55000000000000004">
      <c r="B19" s="29" t="s">
        <v>62</v>
      </c>
      <c r="C19" s="177" t="s">
        <v>125</v>
      </c>
      <c r="D19" s="178"/>
      <c r="E19" s="30">
        <v>10503677.439999999</v>
      </c>
      <c r="G19" s="16">
        <v>24926775.350000001</v>
      </c>
    </row>
    <row r="20" spans="2:7" x14ac:dyDescent="0.55000000000000004">
      <c r="B20" s="29"/>
      <c r="C20" s="29"/>
      <c r="D20" s="32" t="s">
        <v>59</v>
      </c>
      <c r="E20" s="33">
        <f>SUM(E19:E19)</f>
        <v>10503677.439999999</v>
      </c>
      <c r="G20" s="33">
        <f>SUM(G18:G19)</f>
        <v>25270868.990000002</v>
      </c>
    </row>
    <row r="21" spans="2:7" ht="24.75" thickBot="1" x14ac:dyDescent="0.6">
      <c r="B21" s="181" t="s">
        <v>67</v>
      </c>
      <c r="C21" s="178"/>
      <c r="D21" s="178"/>
      <c r="E21" s="34">
        <f>SUM(E11,E16,E20,E6)</f>
        <v>37808364.549999997</v>
      </c>
      <c r="G21" s="34">
        <f>SUM(G11,G16,G20)</f>
        <v>39474401.880000003</v>
      </c>
    </row>
    <row r="22" spans="2:7" ht="24.75" thickTop="1" x14ac:dyDescent="0.55000000000000004">
      <c r="B22" s="31" t="s">
        <v>62</v>
      </c>
      <c r="C22" s="181" t="s">
        <v>62</v>
      </c>
      <c r="D22" s="178"/>
      <c r="E22" s="28" t="s">
        <v>62</v>
      </c>
    </row>
    <row r="24" spans="2:7" x14ac:dyDescent="0.55000000000000004">
      <c r="B24" s="177"/>
      <c r="C24" s="178"/>
      <c r="D24" s="178"/>
    </row>
    <row r="25" spans="2:7" x14ac:dyDescent="0.55000000000000004">
      <c r="B25" s="29"/>
      <c r="C25" s="177"/>
      <c r="D25" s="178"/>
    </row>
    <row r="26" spans="2:7" x14ac:dyDescent="0.55000000000000004">
      <c r="B26" s="29"/>
      <c r="C26" s="177"/>
      <c r="D26" s="178"/>
    </row>
    <row r="27" spans="2:7" x14ac:dyDescent="0.55000000000000004">
      <c r="B27" s="29"/>
      <c r="C27" s="177"/>
      <c r="D27" s="178"/>
    </row>
    <row r="28" spans="2:7" x14ac:dyDescent="0.55000000000000004">
      <c r="B28" s="177"/>
      <c r="C28" s="178"/>
      <c r="D28" s="178"/>
    </row>
    <row r="29" spans="2:7" x14ac:dyDescent="0.55000000000000004">
      <c r="B29" s="29"/>
      <c r="C29" s="177"/>
      <c r="D29" s="178"/>
    </row>
    <row r="30" spans="2:7" x14ac:dyDescent="0.55000000000000004">
      <c r="B30" s="29"/>
      <c r="C30" s="177"/>
      <c r="D30" s="178"/>
    </row>
    <row r="31" spans="2:7" x14ac:dyDescent="0.55000000000000004">
      <c r="B31" s="29"/>
      <c r="C31" s="177"/>
      <c r="D31" s="178"/>
    </row>
  </sheetData>
  <mergeCells count="24">
    <mergeCell ref="C29:D29"/>
    <mergeCell ref="C30:D30"/>
    <mergeCell ref="C31:D31"/>
    <mergeCell ref="B17:D17"/>
    <mergeCell ref="C19:D19"/>
    <mergeCell ref="B24:D24"/>
    <mergeCell ref="C25:D25"/>
    <mergeCell ref="C26:D26"/>
    <mergeCell ref="C27:D27"/>
    <mergeCell ref="B28:D28"/>
    <mergeCell ref="B21:D21"/>
    <mergeCell ref="C22:D22"/>
    <mergeCell ref="C18:D18"/>
    <mergeCell ref="A1:G1"/>
    <mergeCell ref="A2:G2"/>
    <mergeCell ref="A3:G3"/>
    <mergeCell ref="B7:D7"/>
    <mergeCell ref="C8:D8"/>
    <mergeCell ref="C9:D9"/>
    <mergeCell ref="C10:D10"/>
    <mergeCell ref="B12:D12"/>
    <mergeCell ref="C13:D13"/>
    <mergeCell ref="C15:D15"/>
    <mergeCell ref="C14:D14"/>
  </mergeCells>
  <printOptions horizontalCentered="1"/>
  <pageMargins left="1.1811023622047245" right="0.78740157480314965" top="0.47244094488188981" bottom="0.47244094488188981" header="0.47244094488188981" footer="0.47244094488188981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"/>
  <sheetViews>
    <sheetView workbookViewId="0">
      <selection activeCell="J10" sqref="J10"/>
    </sheetView>
  </sheetViews>
  <sheetFormatPr defaultRowHeight="24" x14ac:dyDescent="0.55000000000000004"/>
  <cols>
    <col min="1" max="5" width="9" style="1"/>
    <col min="6" max="6" width="12.25" style="4" bestFit="1" customWidth="1"/>
    <col min="7" max="7" width="3.125" style="4" customWidth="1"/>
    <col min="8" max="8" width="12.25" style="4" bestFit="1" customWidth="1"/>
    <col min="9" max="16384" width="9" style="1"/>
  </cols>
  <sheetData>
    <row r="1" spans="1:8" s="17" customFormat="1" x14ac:dyDescent="0.55000000000000004">
      <c r="A1" s="182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82"/>
      <c r="C1" s="182"/>
      <c r="D1" s="182"/>
      <c r="E1" s="182"/>
      <c r="F1" s="182"/>
      <c r="G1" s="182"/>
      <c r="H1" s="182"/>
    </row>
    <row r="2" spans="1:8" s="17" customFormat="1" x14ac:dyDescent="0.55000000000000004">
      <c r="A2" s="182" t="s">
        <v>22</v>
      </c>
      <c r="B2" s="182"/>
      <c r="C2" s="182"/>
      <c r="D2" s="182"/>
      <c r="E2" s="182"/>
      <c r="F2" s="182"/>
      <c r="G2" s="182"/>
      <c r="H2" s="182"/>
    </row>
    <row r="3" spans="1:8" s="17" customFormat="1" x14ac:dyDescent="0.55000000000000004">
      <c r="A3" s="180" t="s">
        <v>23</v>
      </c>
      <c r="B3" s="180"/>
      <c r="C3" s="180"/>
      <c r="D3" s="180"/>
      <c r="E3" s="180"/>
      <c r="F3" s="180"/>
      <c r="G3" s="180"/>
      <c r="H3" s="180"/>
    </row>
    <row r="4" spans="1:8" s="17" customFormat="1" x14ac:dyDescent="0.55000000000000004">
      <c r="A4" s="27"/>
      <c r="B4" s="27"/>
      <c r="C4" s="27"/>
      <c r="D4" s="27"/>
      <c r="E4" s="27"/>
      <c r="F4" s="27"/>
      <c r="G4" s="27"/>
      <c r="H4" s="27"/>
    </row>
    <row r="5" spans="1:8" s="17" customFormat="1" x14ac:dyDescent="0.55000000000000004">
      <c r="A5" s="18" t="s">
        <v>101</v>
      </c>
      <c r="D5" s="16"/>
      <c r="E5" s="19"/>
      <c r="F5" s="24"/>
      <c r="G5" s="24"/>
      <c r="H5" s="16"/>
    </row>
    <row r="6" spans="1:8" s="17" customFormat="1" x14ac:dyDescent="0.55000000000000004">
      <c r="A6" s="18"/>
      <c r="D6" s="16"/>
      <c r="E6" s="19"/>
      <c r="F6" s="19" t="s">
        <v>85</v>
      </c>
      <c r="G6" s="19"/>
      <c r="H6" s="25" t="s">
        <v>69</v>
      </c>
    </row>
    <row r="7" spans="1:8" x14ac:dyDescent="0.55000000000000004">
      <c r="B7" s="1" t="s">
        <v>99</v>
      </c>
      <c r="F7" s="4">
        <v>1134700</v>
      </c>
      <c r="H7" s="4">
        <v>1134700</v>
      </c>
    </row>
    <row r="9" spans="1:8" ht="24.75" thickBot="1" x14ac:dyDescent="0.6">
      <c r="B9" s="2" t="s">
        <v>59</v>
      </c>
      <c r="F9" s="7">
        <v>1134700</v>
      </c>
      <c r="H9" s="7">
        <v>1134700</v>
      </c>
    </row>
    <row r="10" spans="1:8" ht="24.75" thickTop="1" x14ac:dyDescent="0.55000000000000004"/>
  </sheetData>
  <mergeCells count="3">
    <mergeCell ref="A1:H1"/>
    <mergeCell ref="A2:H2"/>
    <mergeCell ref="A3:H3"/>
  </mergeCells>
  <pageMargins left="1.1811023622047245" right="0.7874015748031496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D13" sqref="D13"/>
    </sheetView>
  </sheetViews>
  <sheetFormatPr defaultRowHeight="24" x14ac:dyDescent="0.55000000000000004"/>
  <cols>
    <col min="1" max="1" width="25.625" style="1" customWidth="1"/>
    <col min="2" max="2" width="9" style="26"/>
    <col min="3" max="3" width="7.75" style="47" customWidth="1"/>
    <col min="4" max="4" width="12.125" style="4" customWidth="1"/>
    <col min="5" max="5" width="9" style="26"/>
    <col min="6" max="6" width="7.625" style="47" customWidth="1"/>
    <col min="7" max="7" width="13" style="4" customWidth="1"/>
    <col min="8" max="16384" width="9" style="1"/>
  </cols>
  <sheetData>
    <row r="1" spans="1:8" s="17" customFormat="1" x14ac:dyDescent="0.55000000000000004">
      <c r="A1" s="182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82"/>
      <c r="C1" s="182"/>
      <c r="D1" s="182"/>
      <c r="E1" s="182"/>
      <c r="F1" s="182"/>
      <c r="G1" s="182"/>
      <c r="H1" s="20"/>
    </row>
    <row r="2" spans="1:8" s="17" customFormat="1" x14ac:dyDescent="0.55000000000000004">
      <c r="A2" s="182" t="s">
        <v>22</v>
      </c>
      <c r="B2" s="182"/>
      <c r="C2" s="182"/>
      <c r="D2" s="182"/>
      <c r="E2" s="182"/>
      <c r="F2" s="182"/>
      <c r="G2" s="182"/>
      <c r="H2" s="20"/>
    </row>
    <row r="3" spans="1:8" s="17" customFormat="1" x14ac:dyDescent="0.55000000000000004">
      <c r="A3" s="180" t="s">
        <v>23</v>
      </c>
      <c r="B3" s="180"/>
      <c r="C3" s="180"/>
      <c r="D3" s="180"/>
      <c r="E3" s="180"/>
      <c r="F3" s="180"/>
      <c r="G3" s="180"/>
      <c r="H3" s="21"/>
    </row>
    <row r="4" spans="1:8" s="17" customFormat="1" x14ac:dyDescent="0.55000000000000004">
      <c r="A4" s="27"/>
      <c r="B4" s="27"/>
      <c r="C4" s="27"/>
      <c r="D4" s="27"/>
      <c r="E4" s="27"/>
      <c r="F4" s="27"/>
      <c r="G4" s="27"/>
      <c r="H4" s="21"/>
    </row>
    <row r="5" spans="1:8" s="17" customFormat="1" x14ac:dyDescent="0.55000000000000004">
      <c r="A5" s="18" t="s">
        <v>231</v>
      </c>
      <c r="B5" s="52"/>
      <c r="C5" s="44"/>
      <c r="D5" s="16"/>
      <c r="E5" s="19"/>
      <c r="F5" s="48"/>
      <c r="G5" s="24"/>
      <c r="H5" s="16"/>
    </row>
    <row r="6" spans="1:8" x14ac:dyDescent="0.55000000000000004">
      <c r="A6" s="185" t="s">
        <v>70</v>
      </c>
      <c r="B6" s="183">
        <v>2561</v>
      </c>
      <c r="C6" s="183"/>
      <c r="D6" s="183"/>
      <c r="E6" s="183">
        <v>2560</v>
      </c>
      <c r="F6" s="183"/>
      <c r="G6" s="183"/>
    </row>
    <row r="7" spans="1:8" s="41" customFormat="1" ht="48" x14ac:dyDescent="0.2">
      <c r="A7" s="185"/>
      <c r="B7" s="67" t="s">
        <v>71</v>
      </c>
      <c r="C7" s="68" t="s">
        <v>72</v>
      </c>
      <c r="D7" s="62" t="s">
        <v>56</v>
      </c>
      <c r="E7" s="67" t="s">
        <v>71</v>
      </c>
      <c r="F7" s="68" t="s">
        <v>72</v>
      </c>
      <c r="G7" s="62" t="s">
        <v>56</v>
      </c>
    </row>
    <row r="8" spans="1:8" x14ac:dyDescent="0.55000000000000004">
      <c r="A8" s="38" t="s">
        <v>73</v>
      </c>
      <c r="B8" s="50">
        <v>2557</v>
      </c>
      <c r="C8" s="45">
        <v>153</v>
      </c>
      <c r="D8" s="43">
        <v>4408.6000000000004</v>
      </c>
      <c r="E8" s="50">
        <v>2557</v>
      </c>
      <c r="F8" s="166">
        <v>255</v>
      </c>
      <c r="G8" s="43">
        <v>7937.36</v>
      </c>
    </row>
    <row r="9" spans="1:8" x14ac:dyDescent="0.55000000000000004">
      <c r="A9" s="15" t="s">
        <v>73</v>
      </c>
      <c r="B9" s="163">
        <v>2558</v>
      </c>
      <c r="C9" s="164">
        <v>174</v>
      </c>
      <c r="D9" s="165">
        <v>5580.78</v>
      </c>
      <c r="E9" s="163">
        <v>2558</v>
      </c>
      <c r="F9" s="164">
        <v>312</v>
      </c>
      <c r="G9" s="165">
        <v>8345.32</v>
      </c>
    </row>
    <row r="10" spans="1:8" x14ac:dyDescent="0.55000000000000004">
      <c r="A10" s="15" t="s">
        <v>73</v>
      </c>
      <c r="B10" s="163">
        <v>2559</v>
      </c>
      <c r="C10" s="164">
        <v>207</v>
      </c>
      <c r="D10" s="165">
        <v>5935.16</v>
      </c>
      <c r="E10" s="163">
        <v>2559</v>
      </c>
      <c r="F10" s="164">
        <v>410</v>
      </c>
      <c r="G10" s="165">
        <v>10261.98</v>
      </c>
    </row>
    <row r="11" spans="1:8" x14ac:dyDescent="0.55000000000000004">
      <c r="A11" s="15" t="s">
        <v>73</v>
      </c>
      <c r="B11" s="163">
        <v>2560</v>
      </c>
      <c r="C11" s="164">
        <v>276</v>
      </c>
      <c r="D11" s="165">
        <v>8302.08</v>
      </c>
      <c r="E11" s="163">
        <v>2560</v>
      </c>
      <c r="F11" s="164">
        <v>666</v>
      </c>
      <c r="G11" s="165">
        <v>20933.8</v>
      </c>
    </row>
    <row r="12" spans="1:8" x14ac:dyDescent="0.55000000000000004">
      <c r="A12" s="15" t="s">
        <v>73</v>
      </c>
      <c r="B12" s="163">
        <v>2561</v>
      </c>
      <c r="C12" s="164">
        <v>229</v>
      </c>
      <c r="D12" s="165">
        <v>7972</v>
      </c>
      <c r="E12" s="163"/>
      <c r="F12" s="164"/>
      <c r="G12" s="165"/>
    </row>
    <row r="13" spans="1:8" x14ac:dyDescent="0.55000000000000004">
      <c r="A13" s="39" t="s">
        <v>73</v>
      </c>
      <c r="B13" s="51"/>
      <c r="C13" s="46">
        <v>0</v>
      </c>
      <c r="D13" s="40">
        <v>15772.64</v>
      </c>
      <c r="E13" s="51"/>
      <c r="F13" s="46"/>
      <c r="G13" s="40"/>
    </row>
    <row r="14" spans="1:8" x14ac:dyDescent="0.55000000000000004">
      <c r="A14" s="183" t="s">
        <v>59</v>
      </c>
      <c r="B14" s="183"/>
      <c r="C14" s="69">
        <f>SUM(C8:C13)</f>
        <v>1039</v>
      </c>
      <c r="D14" s="61">
        <f>SUM(D8:D13)</f>
        <v>47971.26</v>
      </c>
      <c r="E14" s="70"/>
      <c r="F14" s="69">
        <f>SUM(F8:F13)</f>
        <v>1643</v>
      </c>
      <c r="G14" s="61">
        <f>SUM(G8:G13)</f>
        <v>47478.46</v>
      </c>
    </row>
    <row r="15" spans="1:8" ht="24.75" thickBot="1" x14ac:dyDescent="0.6">
      <c r="A15" s="184" t="s">
        <v>67</v>
      </c>
      <c r="B15" s="184"/>
      <c r="C15" s="71">
        <f>SUM(C14)</f>
        <v>1039</v>
      </c>
      <c r="D15" s="117">
        <f>SUM(D14)</f>
        <v>47971.26</v>
      </c>
      <c r="E15" s="72"/>
      <c r="F15" s="71">
        <f>SUM(F14)</f>
        <v>1643</v>
      </c>
      <c r="G15" s="117">
        <f>SUM(G14)</f>
        <v>47478.46</v>
      </c>
    </row>
    <row r="16" spans="1:8" ht="24.75" thickTop="1" x14ac:dyDescent="0.55000000000000004"/>
  </sheetData>
  <mergeCells count="8">
    <mergeCell ref="A14:B14"/>
    <mergeCell ref="A15:B15"/>
    <mergeCell ref="B6:D6"/>
    <mergeCell ref="E6:G6"/>
    <mergeCell ref="A1:G1"/>
    <mergeCell ref="A2:G2"/>
    <mergeCell ref="A3:G3"/>
    <mergeCell ref="A6:A7"/>
  </mergeCells>
  <printOptions horizontalCentered="1"/>
  <pageMargins left="1.1811023622047245" right="0.78740157480314965" top="0.74803149606299213" bottom="0.74803149606299213" header="0.31496062992125984" footer="0.31496062992125984"/>
  <pageSetup paperSize="9" scale="85" orientation="portrait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workbookViewId="0">
      <selection activeCell="E14" sqref="E14"/>
    </sheetView>
  </sheetViews>
  <sheetFormatPr defaultRowHeight="24" x14ac:dyDescent="0.55000000000000004"/>
  <cols>
    <col min="1" max="1" width="42.625" style="1" customWidth="1"/>
    <col min="2" max="2" width="36.125" style="1" customWidth="1"/>
    <col min="3" max="3" width="15.625" style="4" customWidth="1"/>
    <col min="4" max="16384" width="9" style="1"/>
  </cols>
  <sheetData>
    <row r="1" spans="1:8" s="17" customFormat="1" ht="24" customHeight="1" x14ac:dyDescent="0.55000000000000004">
      <c r="A1" s="182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82"/>
      <c r="C1" s="182"/>
      <c r="D1" s="20"/>
      <c r="E1" s="20"/>
      <c r="F1" s="20"/>
      <c r="G1" s="20"/>
      <c r="H1" s="20"/>
    </row>
    <row r="2" spans="1:8" s="17" customFormat="1" ht="24" customHeight="1" x14ac:dyDescent="0.55000000000000004">
      <c r="A2" s="182" t="s">
        <v>22</v>
      </c>
      <c r="B2" s="182"/>
      <c r="C2" s="182"/>
      <c r="D2" s="20"/>
      <c r="E2" s="20"/>
      <c r="F2" s="20"/>
      <c r="G2" s="20"/>
      <c r="H2" s="20"/>
    </row>
    <row r="3" spans="1:8" s="17" customFormat="1" x14ac:dyDescent="0.55000000000000004">
      <c r="A3" s="180" t="s">
        <v>23</v>
      </c>
      <c r="B3" s="180"/>
      <c r="C3" s="180"/>
      <c r="D3" s="21"/>
      <c r="E3" s="21"/>
      <c r="F3" s="21"/>
      <c r="G3" s="21"/>
      <c r="H3" s="21"/>
    </row>
    <row r="4" spans="1:8" s="17" customFormat="1" x14ac:dyDescent="0.55000000000000004">
      <c r="A4" s="18" t="s">
        <v>158</v>
      </c>
      <c r="C4" s="16"/>
      <c r="D4" s="16"/>
      <c r="E4" s="19"/>
      <c r="F4" s="24"/>
      <c r="G4" s="24"/>
      <c r="H4" s="16"/>
    </row>
    <row r="5" spans="1:8" x14ac:dyDescent="0.55000000000000004">
      <c r="A5" s="2" t="s">
        <v>64</v>
      </c>
    </row>
    <row r="6" spans="1:8" x14ac:dyDescent="0.55000000000000004">
      <c r="A6" s="80" t="s">
        <v>65</v>
      </c>
      <c r="B6" s="80" t="s">
        <v>74</v>
      </c>
      <c r="C6" s="79" t="s">
        <v>56</v>
      </c>
    </row>
    <row r="7" spans="1:8" x14ac:dyDescent="0.55000000000000004">
      <c r="A7" s="22" t="s">
        <v>127</v>
      </c>
      <c r="B7" s="22" t="s">
        <v>237</v>
      </c>
      <c r="C7" s="92">
        <v>30000</v>
      </c>
    </row>
    <row r="8" spans="1:8" x14ac:dyDescent="0.55000000000000004">
      <c r="A8" s="22" t="s">
        <v>128</v>
      </c>
      <c r="B8" s="22" t="s">
        <v>233</v>
      </c>
      <c r="C8" s="23">
        <v>15750</v>
      </c>
    </row>
    <row r="9" spans="1:8" x14ac:dyDescent="0.55000000000000004">
      <c r="A9" s="22" t="s">
        <v>129</v>
      </c>
      <c r="B9" s="22" t="s">
        <v>234</v>
      </c>
      <c r="C9" s="23">
        <v>100000</v>
      </c>
    </row>
    <row r="10" spans="1:8" x14ac:dyDescent="0.55000000000000004">
      <c r="A10" s="22" t="s">
        <v>130</v>
      </c>
      <c r="B10" s="22" t="s">
        <v>235</v>
      </c>
      <c r="C10" s="23">
        <v>60000</v>
      </c>
    </row>
    <row r="11" spans="1:8" x14ac:dyDescent="0.55000000000000004">
      <c r="A11" s="22" t="s">
        <v>131</v>
      </c>
      <c r="B11" s="22" t="s">
        <v>236</v>
      </c>
      <c r="C11" s="23">
        <v>48000</v>
      </c>
    </row>
    <row r="12" spans="1:8" x14ac:dyDescent="0.55000000000000004">
      <c r="A12" s="22" t="s">
        <v>132</v>
      </c>
      <c r="B12" s="22" t="s">
        <v>132</v>
      </c>
      <c r="C12" s="23">
        <v>60000</v>
      </c>
    </row>
    <row r="13" spans="1:8" x14ac:dyDescent="0.55000000000000004">
      <c r="A13" s="22" t="s">
        <v>133</v>
      </c>
      <c r="B13" s="22" t="s">
        <v>238</v>
      </c>
      <c r="C13" s="23">
        <v>85000</v>
      </c>
    </row>
    <row r="14" spans="1:8" x14ac:dyDescent="0.55000000000000004">
      <c r="A14" s="22" t="s">
        <v>134</v>
      </c>
      <c r="B14" s="22" t="s">
        <v>239</v>
      </c>
      <c r="C14" s="23">
        <v>60000</v>
      </c>
    </row>
    <row r="15" spans="1:8" x14ac:dyDescent="0.55000000000000004">
      <c r="A15" s="22" t="s">
        <v>135</v>
      </c>
      <c r="B15" s="22" t="s">
        <v>248</v>
      </c>
      <c r="C15" s="23">
        <v>60000</v>
      </c>
    </row>
    <row r="16" spans="1:8" x14ac:dyDescent="0.55000000000000004">
      <c r="A16" s="22" t="s">
        <v>136</v>
      </c>
      <c r="B16" s="22" t="s">
        <v>240</v>
      </c>
      <c r="C16" s="23">
        <v>64000</v>
      </c>
    </row>
    <row r="17" spans="1:5" x14ac:dyDescent="0.55000000000000004">
      <c r="A17" s="186" t="s">
        <v>59</v>
      </c>
      <c r="B17" s="187"/>
      <c r="C17" s="123">
        <f>SUM(C7:C16)</f>
        <v>582750</v>
      </c>
    </row>
    <row r="18" spans="1:5" x14ac:dyDescent="0.55000000000000004">
      <c r="E18" s="1" t="s">
        <v>98</v>
      </c>
    </row>
    <row r="19" spans="1:5" x14ac:dyDescent="0.55000000000000004">
      <c r="A19" s="2" t="s">
        <v>12</v>
      </c>
    </row>
    <row r="20" spans="1:5" x14ac:dyDescent="0.55000000000000004">
      <c r="A20" s="80" t="s">
        <v>65</v>
      </c>
      <c r="B20" s="80" t="s">
        <v>74</v>
      </c>
      <c r="C20" s="79" t="s">
        <v>56</v>
      </c>
    </row>
    <row r="21" spans="1:5" x14ac:dyDescent="0.55000000000000004">
      <c r="A21" s="22" t="s">
        <v>127</v>
      </c>
      <c r="B21" s="22" t="s">
        <v>237</v>
      </c>
      <c r="C21" s="23">
        <v>40000</v>
      </c>
    </row>
    <row r="22" spans="1:5" x14ac:dyDescent="0.55000000000000004">
      <c r="A22" s="22" t="s">
        <v>128</v>
      </c>
      <c r="B22" s="22" t="s">
        <v>242</v>
      </c>
      <c r="C22" s="23">
        <v>40000</v>
      </c>
    </row>
    <row r="23" spans="1:5" x14ac:dyDescent="0.55000000000000004">
      <c r="A23" s="22" t="s">
        <v>137</v>
      </c>
      <c r="B23" s="22" t="s">
        <v>243</v>
      </c>
      <c r="C23" s="23">
        <v>20000</v>
      </c>
    </row>
    <row r="24" spans="1:5" x14ac:dyDescent="0.55000000000000004">
      <c r="A24" s="22" t="s">
        <v>129</v>
      </c>
      <c r="B24" s="22" t="s">
        <v>234</v>
      </c>
      <c r="C24" s="23">
        <v>60000</v>
      </c>
    </row>
    <row r="25" spans="1:5" x14ac:dyDescent="0.55000000000000004">
      <c r="A25" s="22" t="s">
        <v>130</v>
      </c>
      <c r="B25" s="22" t="s">
        <v>235</v>
      </c>
      <c r="C25" s="23">
        <v>60000</v>
      </c>
    </row>
    <row r="26" spans="1:5" x14ac:dyDescent="0.55000000000000004">
      <c r="A26" s="22" t="s">
        <v>131</v>
      </c>
      <c r="B26" s="22" t="s">
        <v>236</v>
      </c>
      <c r="C26" s="23">
        <v>48000</v>
      </c>
    </row>
    <row r="27" spans="1:5" x14ac:dyDescent="0.55000000000000004">
      <c r="A27" s="22" t="s">
        <v>132</v>
      </c>
      <c r="B27" s="22" t="s">
        <v>244</v>
      </c>
      <c r="C27" s="23">
        <v>60000</v>
      </c>
    </row>
    <row r="28" spans="1:5" x14ac:dyDescent="0.55000000000000004">
      <c r="A28" s="22" t="s">
        <v>133</v>
      </c>
      <c r="B28" s="22" t="s">
        <v>245</v>
      </c>
      <c r="C28" s="23">
        <v>100000</v>
      </c>
    </row>
    <row r="29" spans="1:5" x14ac:dyDescent="0.55000000000000004">
      <c r="A29" s="22" t="s">
        <v>134</v>
      </c>
      <c r="B29" s="22" t="s">
        <v>246</v>
      </c>
      <c r="C29" s="23">
        <v>80000</v>
      </c>
    </row>
    <row r="30" spans="1:5" x14ac:dyDescent="0.55000000000000004">
      <c r="A30" s="22" t="s">
        <v>135</v>
      </c>
      <c r="B30" s="22" t="s">
        <v>247</v>
      </c>
      <c r="C30" s="23">
        <v>80000</v>
      </c>
    </row>
    <row r="31" spans="1:5" x14ac:dyDescent="0.55000000000000004">
      <c r="A31" s="22" t="s">
        <v>136</v>
      </c>
      <c r="B31" s="22" t="s">
        <v>241</v>
      </c>
      <c r="C31" s="23">
        <v>64000</v>
      </c>
    </row>
    <row r="32" spans="1:5" x14ac:dyDescent="0.55000000000000004">
      <c r="A32" s="186" t="s">
        <v>59</v>
      </c>
      <c r="B32" s="187"/>
      <c r="C32" s="124">
        <f>SUM(C21:C31)</f>
        <v>652000</v>
      </c>
    </row>
  </sheetData>
  <mergeCells count="5">
    <mergeCell ref="A17:B17"/>
    <mergeCell ref="A32:B32"/>
    <mergeCell ref="A1:C1"/>
    <mergeCell ref="A2:C2"/>
    <mergeCell ref="A3:C3"/>
  </mergeCells>
  <pageMargins left="0.78740157480314965" right="0.19685039370078741" top="0.74803149606299213" bottom="0.74803149606299213" header="0.31496062992125984" footer="0.31496062992125984"/>
  <pageSetup paperSize="9" scale="90" orientation="portrait" copies="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workbookViewId="0">
      <selection activeCell="B7" sqref="B7"/>
    </sheetView>
  </sheetViews>
  <sheetFormatPr defaultRowHeight="24" x14ac:dyDescent="0.55000000000000004"/>
  <cols>
    <col min="1" max="1" width="9.125" style="1" customWidth="1"/>
    <col min="2" max="2" width="13" style="1" customWidth="1"/>
    <col min="3" max="3" width="16.125" style="1" customWidth="1"/>
    <col min="4" max="4" width="16.5" style="1" customWidth="1"/>
    <col min="5" max="5" width="28.125" style="1" customWidth="1"/>
    <col min="6" max="6" width="42.25" style="1" customWidth="1"/>
    <col min="7" max="7" width="15.625" style="54" customWidth="1"/>
    <col min="8" max="16384" width="9" style="1"/>
  </cols>
  <sheetData>
    <row r="1" spans="1:8" s="17" customFormat="1" x14ac:dyDescent="0.55000000000000004">
      <c r="A1" s="182" t="str">
        <f>งบแสดงฐานะ!A1</f>
        <v>องค์การบริหารส่วนตำบลบุ่งคล้า  อำเภอเมืองชัยภูมิ  จังหวัดชัยภูมิ</v>
      </c>
      <c r="B1" s="182"/>
      <c r="C1" s="182"/>
      <c r="D1" s="182"/>
      <c r="E1" s="182"/>
      <c r="F1" s="182"/>
      <c r="G1" s="182"/>
      <c r="H1" s="182"/>
    </row>
    <row r="2" spans="1:8" s="17" customFormat="1" x14ac:dyDescent="0.55000000000000004">
      <c r="A2" s="182" t="s">
        <v>22</v>
      </c>
      <c r="B2" s="182"/>
      <c r="C2" s="182"/>
      <c r="D2" s="182"/>
      <c r="E2" s="182"/>
      <c r="F2" s="182"/>
      <c r="G2" s="182"/>
      <c r="H2" s="182"/>
    </row>
    <row r="3" spans="1:8" s="17" customFormat="1" x14ac:dyDescent="0.55000000000000004">
      <c r="A3" s="180" t="s">
        <v>23</v>
      </c>
      <c r="B3" s="180"/>
      <c r="C3" s="180"/>
      <c r="D3" s="180"/>
      <c r="E3" s="180"/>
      <c r="F3" s="180"/>
      <c r="G3" s="180"/>
      <c r="H3" s="180"/>
    </row>
    <row r="4" spans="1:8" s="17" customFormat="1" x14ac:dyDescent="0.55000000000000004">
      <c r="A4" s="18" t="s">
        <v>230</v>
      </c>
      <c r="D4" s="16"/>
      <c r="E4" s="19"/>
      <c r="F4" s="24"/>
      <c r="G4" s="58"/>
      <c r="H4" s="16"/>
    </row>
    <row r="5" spans="1:8" x14ac:dyDescent="0.55000000000000004">
      <c r="A5" s="2" t="s">
        <v>64</v>
      </c>
    </row>
    <row r="6" spans="1:8" x14ac:dyDescent="0.55000000000000004">
      <c r="A6" s="65" t="s">
        <v>66</v>
      </c>
      <c r="B6" s="65" t="s">
        <v>75</v>
      </c>
      <c r="C6" s="65" t="s">
        <v>76</v>
      </c>
      <c r="D6" s="65" t="s">
        <v>77</v>
      </c>
      <c r="E6" s="65" t="s">
        <v>78</v>
      </c>
      <c r="F6" s="65" t="s">
        <v>68</v>
      </c>
      <c r="G6" s="73" t="s">
        <v>56</v>
      </c>
    </row>
    <row r="7" spans="1:8" x14ac:dyDescent="0.55000000000000004">
      <c r="A7" s="38"/>
      <c r="B7" s="38"/>
      <c r="C7" s="38"/>
      <c r="D7" s="38"/>
      <c r="E7" s="38"/>
      <c r="F7" s="49"/>
      <c r="G7" s="55"/>
    </row>
    <row r="8" spans="1:8" x14ac:dyDescent="0.55000000000000004">
      <c r="A8" s="43">
        <v>0</v>
      </c>
      <c r="B8" s="43">
        <v>0</v>
      </c>
      <c r="C8" s="43">
        <v>0</v>
      </c>
      <c r="D8" s="43">
        <v>0</v>
      </c>
      <c r="E8" s="43">
        <v>0</v>
      </c>
      <c r="F8" s="162">
        <v>0</v>
      </c>
      <c r="G8" s="56">
        <v>0</v>
      </c>
    </row>
    <row r="9" spans="1:8" x14ac:dyDescent="0.55000000000000004">
      <c r="A9" s="42"/>
      <c r="B9" s="42"/>
      <c r="C9" s="42"/>
      <c r="D9" s="42"/>
      <c r="E9" s="42"/>
      <c r="F9" s="50"/>
      <c r="G9" s="56"/>
    </row>
    <row r="10" spans="1:8" x14ac:dyDescent="0.55000000000000004">
      <c r="A10" s="42"/>
      <c r="B10" s="42"/>
      <c r="C10" s="42"/>
      <c r="D10" s="42"/>
      <c r="E10" s="42"/>
      <c r="F10" s="50"/>
      <c r="G10" s="56"/>
    </row>
    <row r="11" spans="1:8" x14ac:dyDescent="0.55000000000000004">
      <c r="A11" s="183" t="s">
        <v>59</v>
      </c>
      <c r="B11" s="183"/>
      <c r="C11" s="183"/>
      <c r="D11" s="183"/>
      <c r="E11" s="183"/>
      <c r="F11" s="183"/>
      <c r="G11" s="74">
        <f>SUM(G7:G10)</f>
        <v>0</v>
      </c>
    </row>
    <row r="12" spans="1:8" x14ac:dyDescent="0.55000000000000004">
      <c r="A12" s="118"/>
      <c r="B12" s="118"/>
      <c r="C12" s="118"/>
      <c r="D12" s="118"/>
      <c r="E12" s="118"/>
      <c r="F12" s="118"/>
      <c r="G12" s="119"/>
    </row>
    <row r="13" spans="1:8" x14ac:dyDescent="0.55000000000000004">
      <c r="A13" s="118"/>
      <c r="B13" s="118"/>
      <c r="C13" s="118"/>
      <c r="D13" s="118"/>
      <c r="E13" s="118"/>
      <c r="F13" s="118" t="s">
        <v>98</v>
      </c>
      <c r="G13" s="119"/>
    </row>
    <row r="14" spans="1:8" x14ac:dyDescent="0.55000000000000004">
      <c r="A14" s="2" t="s">
        <v>12</v>
      </c>
    </row>
    <row r="15" spans="1:8" x14ac:dyDescent="0.55000000000000004">
      <c r="A15" s="65" t="s">
        <v>66</v>
      </c>
      <c r="B15" s="65" t="s">
        <v>75</v>
      </c>
      <c r="C15" s="65" t="s">
        <v>76</v>
      </c>
      <c r="D15" s="65" t="s">
        <v>77</v>
      </c>
      <c r="E15" s="65" t="s">
        <v>78</v>
      </c>
      <c r="F15" s="65" t="s">
        <v>68</v>
      </c>
      <c r="G15" s="73" t="s">
        <v>56</v>
      </c>
    </row>
    <row r="16" spans="1:8" x14ac:dyDescent="0.55000000000000004">
      <c r="A16" s="38"/>
      <c r="B16" s="38"/>
      <c r="C16" s="38"/>
      <c r="D16" s="38"/>
      <c r="E16" s="38"/>
      <c r="F16" s="49"/>
      <c r="G16" s="55"/>
    </row>
    <row r="17" spans="1:7" x14ac:dyDescent="0.55000000000000004">
      <c r="A17" s="42" t="s">
        <v>100</v>
      </c>
      <c r="B17" s="42" t="s">
        <v>193</v>
      </c>
      <c r="C17" s="42" t="s">
        <v>193</v>
      </c>
      <c r="D17" s="42" t="s">
        <v>92</v>
      </c>
      <c r="E17" s="42" t="s">
        <v>42</v>
      </c>
      <c r="F17" s="42" t="s">
        <v>194</v>
      </c>
      <c r="G17" s="56">
        <v>2384000</v>
      </c>
    </row>
    <row r="18" spans="1:7" x14ac:dyDescent="0.55000000000000004">
      <c r="A18" s="42"/>
      <c r="B18" s="42"/>
      <c r="C18" s="42"/>
      <c r="D18" s="42"/>
      <c r="E18" s="42"/>
      <c r="F18" s="42"/>
      <c r="G18" s="56"/>
    </row>
    <row r="19" spans="1:7" x14ac:dyDescent="0.55000000000000004">
      <c r="A19" s="39"/>
      <c r="B19" s="39"/>
      <c r="C19" s="39"/>
      <c r="D19" s="39"/>
      <c r="E19" s="39"/>
      <c r="F19" s="39"/>
      <c r="G19" s="57"/>
    </row>
    <row r="20" spans="1:7" x14ac:dyDescent="0.55000000000000004">
      <c r="A20" s="183" t="s">
        <v>59</v>
      </c>
      <c r="B20" s="183"/>
      <c r="C20" s="183"/>
      <c r="D20" s="183"/>
      <c r="E20" s="183"/>
      <c r="F20" s="183"/>
      <c r="G20" s="74">
        <f>SUM(G16:G19)</f>
        <v>2384000</v>
      </c>
    </row>
  </sheetData>
  <mergeCells count="5">
    <mergeCell ref="A1:H1"/>
    <mergeCell ref="A2:H2"/>
    <mergeCell ref="A3:H3"/>
    <mergeCell ref="A11:F11"/>
    <mergeCell ref="A20:F20"/>
  </mergeCells>
  <printOptions horizontalCentered="1"/>
  <pageMargins left="1.1811023622047245" right="0.78740157480314965" top="0.47244094488188981" bottom="0.51181102362204722" header="0.31496062992125984" footer="0.31496062992125984"/>
  <pageSetup paperSize="9" scale="80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5"/>
  <sheetViews>
    <sheetView topLeftCell="A13" workbookViewId="0">
      <selection activeCell="A3" sqref="A3:E3"/>
    </sheetView>
  </sheetViews>
  <sheetFormatPr defaultRowHeight="24" x14ac:dyDescent="0.55000000000000004"/>
  <cols>
    <col min="1" max="1" width="8" style="1" customWidth="1"/>
    <col min="2" max="2" width="44.125" style="1" customWidth="1"/>
    <col min="3" max="3" width="15.625" style="4" customWidth="1"/>
    <col min="4" max="4" width="3.125" style="4" customWidth="1"/>
    <col min="5" max="5" width="15.625" style="4" customWidth="1"/>
    <col min="6" max="16384" width="9" style="1"/>
  </cols>
  <sheetData>
    <row r="1" spans="1:5" s="17" customFormat="1" ht="24" customHeight="1" x14ac:dyDescent="0.55000000000000004">
      <c r="A1" s="182" t="s">
        <v>257</v>
      </c>
      <c r="B1" s="182"/>
      <c r="C1" s="182"/>
      <c r="D1" s="182"/>
      <c r="E1" s="182"/>
    </row>
    <row r="2" spans="1:5" s="17" customFormat="1" ht="24" customHeight="1" x14ac:dyDescent="0.55000000000000004">
      <c r="A2" s="182" t="s">
        <v>156</v>
      </c>
      <c r="B2" s="182"/>
      <c r="C2" s="182"/>
      <c r="D2" s="182"/>
      <c r="E2" s="182"/>
    </row>
    <row r="3" spans="1:5" s="17" customFormat="1" x14ac:dyDescent="0.55000000000000004">
      <c r="A3" s="180" t="s">
        <v>23</v>
      </c>
      <c r="B3" s="180"/>
      <c r="C3" s="180"/>
      <c r="D3" s="180"/>
      <c r="E3" s="180"/>
    </row>
    <row r="4" spans="1:5" s="17" customFormat="1" x14ac:dyDescent="0.55000000000000004">
      <c r="A4" s="82"/>
      <c r="B4" s="82"/>
      <c r="C4" s="82"/>
      <c r="D4" s="82"/>
      <c r="E4" s="82"/>
    </row>
    <row r="5" spans="1:5" s="17" customFormat="1" x14ac:dyDescent="0.55000000000000004">
      <c r="A5" s="18" t="s">
        <v>192</v>
      </c>
      <c r="C5" s="24"/>
      <c r="D5" s="24"/>
      <c r="E5" s="16"/>
    </row>
    <row r="6" spans="1:5" s="17" customFormat="1" ht="23.25" customHeight="1" x14ac:dyDescent="0.55000000000000004">
      <c r="A6" s="18"/>
      <c r="C6" s="19" t="s">
        <v>85</v>
      </c>
      <c r="D6" s="19"/>
      <c r="E6" s="25" t="s">
        <v>69</v>
      </c>
    </row>
    <row r="7" spans="1:5" s="17" customFormat="1" ht="23.25" customHeight="1" x14ac:dyDescent="0.55000000000000004">
      <c r="A7" s="18"/>
      <c r="B7" s="125" t="s">
        <v>138</v>
      </c>
      <c r="C7" s="127">
        <v>913879.89</v>
      </c>
      <c r="D7" s="19"/>
      <c r="E7" s="127">
        <v>912839.73</v>
      </c>
    </row>
    <row r="8" spans="1:5" s="17" customFormat="1" ht="23.25" customHeight="1" x14ac:dyDescent="0.55000000000000004">
      <c r="A8" s="18"/>
      <c r="B8" s="125" t="s">
        <v>139</v>
      </c>
      <c r="C8" s="127">
        <v>1173000</v>
      </c>
      <c r="D8" s="19"/>
      <c r="E8" s="127">
        <v>1173000</v>
      </c>
    </row>
    <row r="9" spans="1:5" s="17" customFormat="1" ht="23.25" customHeight="1" x14ac:dyDescent="0.55000000000000004">
      <c r="A9" s="18"/>
      <c r="B9" s="125" t="s">
        <v>140</v>
      </c>
      <c r="C9" s="127">
        <v>350000</v>
      </c>
      <c r="D9" s="19"/>
      <c r="E9" s="127">
        <v>350000</v>
      </c>
    </row>
    <row r="10" spans="1:5" s="17" customFormat="1" ht="23.25" customHeight="1" x14ac:dyDescent="0.55000000000000004">
      <c r="A10" s="18"/>
      <c r="B10" s="125" t="s">
        <v>141</v>
      </c>
      <c r="C10" s="127">
        <v>62500</v>
      </c>
      <c r="D10" s="19"/>
      <c r="E10" s="127">
        <v>62500</v>
      </c>
    </row>
    <row r="11" spans="1:5" s="17" customFormat="1" ht="23.25" customHeight="1" x14ac:dyDescent="0.55000000000000004">
      <c r="A11" s="18"/>
      <c r="B11" s="125" t="s">
        <v>142</v>
      </c>
      <c r="C11" s="127">
        <v>4497</v>
      </c>
      <c r="D11" s="19"/>
      <c r="E11" s="127">
        <v>4497</v>
      </c>
    </row>
    <row r="12" spans="1:5" s="17" customFormat="1" ht="23.25" customHeight="1" x14ac:dyDescent="0.55000000000000004">
      <c r="A12" s="18"/>
      <c r="B12" s="125" t="s">
        <v>143</v>
      </c>
      <c r="C12" s="127">
        <v>351500</v>
      </c>
      <c r="D12" s="19"/>
      <c r="E12" s="127">
        <v>351500</v>
      </c>
    </row>
    <row r="13" spans="1:5" s="17" customFormat="1" ht="23.25" customHeight="1" x14ac:dyDescent="0.55000000000000004">
      <c r="A13" s="18"/>
      <c r="B13" s="126" t="s">
        <v>144</v>
      </c>
      <c r="C13" s="127">
        <v>113000</v>
      </c>
      <c r="D13" s="19"/>
      <c r="E13" s="127">
        <v>113000</v>
      </c>
    </row>
    <row r="14" spans="1:5" s="17" customFormat="1" ht="23.25" customHeight="1" x14ac:dyDescent="0.55000000000000004">
      <c r="A14" s="18"/>
      <c r="B14" s="126" t="s">
        <v>145</v>
      </c>
      <c r="C14" s="127">
        <v>223800</v>
      </c>
      <c r="D14" s="19"/>
      <c r="E14" s="127">
        <v>223800</v>
      </c>
    </row>
    <row r="15" spans="1:5" s="17" customFormat="1" ht="23.25" customHeight="1" x14ac:dyDescent="0.55000000000000004">
      <c r="A15" s="18"/>
      <c r="B15" s="126" t="s">
        <v>146</v>
      </c>
      <c r="C15" s="127">
        <v>136000</v>
      </c>
      <c r="D15" s="19"/>
      <c r="E15" s="127">
        <v>136000</v>
      </c>
    </row>
    <row r="16" spans="1:5" s="17" customFormat="1" ht="23.25" customHeight="1" x14ac:dyDescent="0.55000000000000004">
      <c r="A16" s="18"/>
      <c r="B16" s="126" t="s">
        <v>147</v>
      </c>
      <c r="C16" s="127">
        <v>252800</v>
      </c>
      <c r="D16" s="19"/>
      <c r="E16" s="127">
        <v>252800</v>
      </c>
    </row>
    <row r="17" spans="1:5" s="17" customFormat="1" ht="23.25" customHeight="1" x14ac:dyDescent="0.55000000000000004">
      <c r="A17" s="18"/>
      <c r="B17" s="125" t="s">
        <v>148</v>
      </c>
      <c r="C17" s="127">
        <v>39490</v>
      </c>
      <c r="D17" s="19"/>
      <c r="E17" s="127">
        <v>39490</v>
      </c>
    </row>
    <row r="18" spans="1:5" s="17" customFormat="1" ht="23.25" customHeight="1" x14ac:dyDescent="0.55000000000000004">
      <c r="A18" s="18"/>
      <c r="B18" s="125" t="s">
        <v>149</v>
      </c>
      <c r="C18" s="127">
        <v>48100</v>
      </c>
      <c r="D18" s="19"/>
      <c r="E18" s="127">
        <v>48100</v>
      </c>
    </row>
    <row r="19" spans="1:5" s="17" customFormat="1" ht="23.25" customHeight="1" x14ac:dyDescent="0.55000000000000004">
      <c r="A19" s="18"/>
      <c r="B19" s="125" t="s">
        <v>150</v>
      </c>
      <c r="C19" s="127">
        <v>62300</v>
      </c>
      <c r="D19" s="19"/>
      <c r="E19" s="127">
        <v>62300</v>
      </c>
    </row>
    <row r="20" spans="1:5" s="17" customFormat="1" ht="23.25" customHeight="1" x14ac:dyDescent="0.55000000000000004">
      <c r="A20" s="18"/>
      <c r="B20" s="125" t="s">
        <v>151</v>
      </c>
      <c r="C20" s="127">
        <v>577000</v>
      </c>
      <c r="D20" s="19"/>
      <c r="E20" s="127">
        <v>577000</v>
      </c>
    </row>
    <row r="21" spans="1:5" x14ac:dyDescent="0.55000000000000004">
      <c r="B21" s="125" t="s">
        <v>152</v>
      </c>
      <c r="C21" s="127">
        <v>6000</v>
      </c>
      <c r="E21" s="127">
        <v>6000</v>
      </c>
    </row>
    <row r="22" spans="1:5" x14ac:dyDescent="0.55000000000000004">
      <c r="B22" s="125" t="s">
        <v>153</v>
      </c>
      <c r="C22" s="127">
        <v>17021.259999999998</v>
      </c>
      <c r="E22" s="127">
        <v>13364.81</v>
      </c>
    </row>
    <row r="23" spans="1:5" x14ac:dyDescent="0.55000000000000004">
      <c r="B23" s="125" t="s">
        <v>154</v>
      </c>
      <c r="C23" s="127">
        <v>614444</v>
      </c>
      <c r="E23" s="127">
        <v>582957</v>
      </c>
    </row>
    <row r="24" spans="1:5" x14ac:dyDescent="0.55000000000000004">
      <c r="B24" s="125" t="s">
        <v>155</v>
      </c>
      <c r="C24" s="91">
        <v>22619.23</v>
      </c>
      <c r="E24" s="127">
        <v>16977.509999999998</v>
      </c>
    </row>
    <row r="25" spans="1:5" x14ac:dyDescent="0.55000000000000004">
      <c r="B25" s="125" t="s">
        <v>159</v>
      </c>
      <c r="C25" s="120">
        <v>8742</v>
      </c>
      <c r="E25" s="127"/>
    </row>
    <row r="26" spans="1:5" x14ac:dyDescent="0.55000000000000004">
      <c r="B26" s="125" t="s">
        <v>160</v>
      </c>
      <c r="C26" s="120">
        <v>13000</v>
      </c>
      <c r="E26" s="127"/>
    </row>
    <row r="27" spans="1:5" ht="24.75" thickBot="1" x14ac:dyDescent="0.6">
      <c r="B27" s="2" t="s">
        <v>59</v>
      </c>
      <c r="C27" s="7">
        <f>SUM(C7:C26)</f>
        <v>4989693.3800000008</v>
      </c>
      <c r="E27" s="8">
        <f>SUM(E7:E24)</f>
        <v>4926126.05</v>
      </c>
    </row>
    <row r="28" spans="1:5" ht="24.75" thickTop="1" x14ac:dyDescent="0.55000000000000004"/>
    <row r="32" spans="1:5" x14ac:dyDescent="0.55000000000000004">
      <c r="C32" s="1"/>
      <c r="D32" s="1"/>
      <c r="E32" s="1"/>
    </row>
    <row r="33" spans="3:5" x14ac:dyDescent="0.55000000000000004">
      <c r="C33" s="1"/>
      <c r="D33" s="1"/>
      <c r="E33" s="1"/>
    </row>
    <row r="34" spans="3:5" x14ac:dyDescent="0.55000000000000004">
      <c r="C34" s="1"/>
      <c r="D34" s="1"/>
      <c r="E34" s="1"/>
    </row>
    <row r="35" spans="3:5" x14ac:dyDescent="0.55000000000000004">
      <c r="C35" s="1"/>
      <c r="D35" s="1"/>
      <c r="E35" s="1"/>
    </row>
  </sheetData>
  <mergeCells count="3">
    <mergeCell ref="A1:E1"/>
    <mergeCell ref="A2:E2"/>
    <mergeCell ref="A3:E3"/>
  </mergeCells>
  <pageMargins left="1.1811023622047245" right="0.78740157480314965" top="0.74803149606299213" bottom="0.74803149606299213" header="0.31496062992125984" footer="0.31496062992125984"/>
  <pageSetup paperSize="9" scale="85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งบแสดงฐานะ</vt:lpstr>
      <vt:lpstr>ข้อมูลทั่วไป</vt:lpstr>
      <vt:lpstr>เหตุ2งบทรัพยสิน</vt:lpstr>
      <vt:lpstr>เหตุ3เงินฝากธนาคาร</vt:lpstr>
      <vt:lpstr>เหตุ5เงินรัฐบาลค้างรับ</vt:lpstr>
      <vt:lpstr>เหตุ6 ลูกหนี้ภาษี</vt:lpstr>
      <vt:lpstr>เหตุ4ลูกหนี้เศรษฐกิจ</vt:lpstr>
      <vt:lpstr>เหตุ7รายจ่ายค้างจ่าย</vt:lpstr>
      <vt:lpstr>เหตุ8เงืนรับฝาก</vt:lpstr>
      <vt:lpstr>เหตุ9เงินสะสม</vt:lpstr>
      <vt:lpstr>เหตุ9เงินสะรายละเอียด</vt:lpstr>
      <vt:lpstr>เหตุ3เงินฝากธนาคาร!Print_Titles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Admin</cp:lastModifiedBy>
  <cp:lastPrinted>2019-02-05T07:49:11Z</cp:lastPrinted>
  <dcterms:created xsi:type="dcterms:W3CDTF">2018-08-14T03:44:01Z</dcterms:created>
  <dcterms:modified xsi:type="dcterms:W3CDTF">2019-06-19T07:05:48Z</dcterms:modified>
</cp:coreProperties>
</file>